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9440" windowHeight="6210" tabRatio="677"/>
  </bookViews>
  <sheets>
    <sheet name="титул" sheetId="7" r:id="rId1"/>
    <sheet name="1, 2 раздел" sheetId="1" r:id="rId2"/>
    <sheet name="р.3 2017" sheetId="12" r:id="rId3"/>
    <sheet name="р.3 2018" sheetId="8" r:id="rId4"/>
    <sheet name="р.3 2019" sheetId="11" r:id="rId5"/>
    <sheet name="р.3.1" sheetId="3" r:id="rId6"/>
    <sheet name="р. 4, 5" sheetId="4" r:id="rId7"/>
  </sheets>
  <definedNames>
    <definedName name="_xlnm._FilterDatabase" localSheetId="2" hidden="1">'р.3 2017'!$A$9:$Z$146</definedName>
    <definedName name="_xlnm._FilterDatabase" localSheetId="3" hidden="1">'р.3 2018'!$A$9:$Z$144</definedName>
    <definedName name="_xlnm._FilterDatabase" localSheetId="4" hidden="1">'р.3 2019'!$A$9:$Z$144</definedName>
    <definedName name="_xlnm.Print_Titles" localSheetId="2">'р.3 2017'!$A:$C,'р.3 2017'!$5:$9</definedName>
    <definedName name="_xlnm.Print_Titles" localSheetId="3">'р.3 2018'!$A:$C,'р.3 2018'!$5:$9</definedName>
    <definedName name="_xlnm.Print_Titles" localSheetId="4">'р.3 2019'!$A:$C,'р.3 2019'!$5:$9</definedName>
    <definedName name="_xlnm.Print_Area" localSheetId="6">'р. 4, 5'!$A$1:$D$42</definedName>
    <definedName name="_xlnm.Print_Area" localSheetId="2">'р.3 2017'!$A$1:$Z$148</definedName>
    <definedName name="_xlnm.Print_Area" localSheetId="3">'р.3 2018'!$A$1:$Z$146</definedName>
    <definedName name="_xlnm.Print_Area" localSheetId="4">'р.3 2019'!$A$1:$Z$146</definedName>
    <definedName name="_xlnm.Print_Area" localSheetId="5">р.3.1!$A$1:$L$16</definedName>
  </definedNames>
  <calcPr calcId="124519"/>
</workbook>
</file>

<file path=xl/calcChain.xml><?xml version="1.0" encoding="utf-8"?>
<calcChain xmlns="http://schemas.openxmlformats.org/spreadsheetml/2006/main">
  <c r="F112" i="12"/>
  <c r="P146" l="1"/>
  <c r="M30" l="1"/>
  <c r="N30"/>
  <c r="O30"/>
  <c r="P30"/>
  <c r="Q30"/>
  <c r="L30"/>
  <c r="K33"/>
  <c r="K32"/>
  <c r="D33"/>
  <c r="D32"/>
  <c r="H67" i="8" l="1"/>
  <c r="H57"/>
  <c r="H19"/>
  <c r="H111" i="11"/>
  <c r="T145" i="12" l="1"/>
  <c r="K145"/>
  <c r="E145"/>
  <c r="D145"/>
  <c r="T144"/>
  <c r="K144"/>
  <c r="E144"/>
  <c r="D144"/>
  <c r="T143"/>
  <c r="K143"/>
  <c r="E143"/>
  <c r="D143"/>
  <c r="T141"/>
  <c r="K141"/>
  <c r="E141"/>
  <c r="D141"/>
  <c r="T140"/>
  <c r="K140"/>
  <c r="E140"/>
  <c r="D140"/>
  <c r="T139"/>
  <c r="K139"/>
  <c r="E139"/>
  <c r="D139"/>
  <c r="T137"/>
  <c r="K137"/>
  <c r="E137"/>
  <c r="D137"/>
  <c r="T135"/>
  <c r="K135"/>
  <c r="E135"/>
  <c r="D135"/>
  <c r="T134"/>
  <c r="K134"/>
  <c r="E134"/>
  <c r="D134"/>
  <c r="T133"/>
  <c r="K133"/>
  <c r="E133"/>
  <c r="D133"/>
  <c r="T132"/>
  <c r="K132"/>
  <c r="E132"/>
  <c r="D132"/>
  <c r="T131"/>
  <c r="K131"/>
  <c r="E131"/>
  <c r="D131"/>
  <c r="T130"/>
  <c r="K130"/>
  <c r="E130"/>
  <c r="D130"/>
  <c r="T129"/>
  <c r="K129"/>
  <c r="E129"/>
  <c r="D129"/>
  <c r="T128"/>
  <c r="K128"/>
  <c r="E128"/>
  <c r="D128"/>
  <c r="T127"/>
  <c r="K127"/>
  <c r="E127"/>
  <c r="D127"/>
  <c r="T126"/>
  <c r="K126"/>
  <c r="E126"/>
  <c r="D126"/>
  <c r="T125"/>
  <c r="K125"/>
  <c r="F125"/>
  <c r="E125"/>
  <c r="D125" s="1"/>
  <c r="T124"/>
  <c r="K124"/>
  <c r="E124"/>
  <c r="D124" s="1"/>
  <c r="T123"/>
  <c r="K123"/>
  <c r="E123"/>
  <c r="D123" s="1"/>
  <c r="T122"/>
  <c r="K122"/>
  <c r="E122"/>
  <c r="D122" s="1"/>
  <c r="T121"/>
  <c r="K121"/>
  <c r="E121"/>
  <c r="D121" s="1"/>
  <c r="T120"/>
  <c r="K120"/>
  <c r="E120"/>
  <c r="D120" s="1"/>
  <c r="T119"/>
  <c r="K119"/>
  <c r="E119"/>
  <c r="D119" s="1"/>
  <c r="T118"/>
  <c r="K118"/>
  <c r="E118"/>
  <c r="D118" s="1"/>
  <c r="T117"/>
  <c r="K117"/>
  <c r="E117"/>
  <c r="D117" s="1"/>
  <c r="T116"/>
  <c r="K116"/>
  <c r="J116"/>
  <c r="H116"/>
  <c r="E116"/>
  <c r="D116" s="1"/>
  <c r="T115"/>
  <c r="K115"/>
  <c r="E115"/>
  <c r="D115" s="1"/>
  <c r="T114"/>
  <c r="K114"/>
  <c r="H114"/>
  <c r="E114" s="1"/>
  <c r="D114" s="1"/>
  <c r="T113"/>
  <c r="K113"/>
  <c r="E113"/>
  <c r="D113"/>
  <c r="T112"/>
  <c r="K112"/>
  <c r="E112"/>
  <c r="D112" s="1"/>
  <c r="T111"/>
  <c r="K111"/>
  <c r="E111"/>
  <c r="D111"/>
  <c r="T110"/>
  <c r="K110"/>
  <c r="E110"/>
  <c r="D110"/>
  <c r="T109"/>
  <c r="K109"/>
  <c r="E109"/>
  <c r="D109"/>
  <c r="T108"/>
  <c r="K108"/>
  <c r="E108"/>
  <c r="D108"/>
  <c r="T107"/>
  <c r="K107"/>
  <c r="E107"/>
  <c r="D107"/>
  <c r="T106"/>
  <c r="K106"/>
  <c r="E106"/>
  <c r="D106"/>
  <c r="T105"/>
  <c r="K105"/>
  <c r="E105"/>
  <c r="D105"/>
  <c r="T104"/>
  <c r="K104"/>
  <c r="E104"/>
  <c r="D104"/>
  <c r="T103"/>
  <c r="K103"/>
  <c r="E103"/>
  <c r="D103"/>
  <c r="T102"/>
  <c r="K102"/>
  <c r="E102"/>
  <c r="D102"/>
  <c r="T101"/>
  <c r="K101"/>
  <c r="E101"/>
  <c r="D101" s="1"/>
  <c r="T100"/>
  <c r="K100"/>
  <c r="E100"/>
  <c r="D100"/>
  <c r="Z98"/>
  <c r="Y98"/>
  <c r="X98"/>
  <c r="W98"/>
  <c r="V98"/>
  <c r="U98"/>
  <c r="S98"/>
  <c r="R98"/>
  <c r="Q98"/>
  <c r="P98"/>
  <c r="O98"/>
  <c r="N98"/>
  <c r="M98"/>
  <c r="L98"/>
  <c r="K98"/>
  <c r="J98"/>
  <c r="I98"/>
  <c r="H98"/>
  <c r="G98"/>
  <c r="F98"/>
  <c r="F96" s="1"/>
  <c r="E98"/>
  <c r="D97"/>
  <c r="Z96"/>
  <c r="Y96"/>
  <c r="X96"/>
  <c r="W96"/>
  <c r="V96"/>
  <c r="U96"/>
  <c r="S96"/>
  <c r="R96"/>
  <c r="Q96"/>
  <c r="P96"/>
  <c r="O96"/>
  <c r="N96"/>
  <c r="M96"/>
  <c r="L96"/>
  <c r="K96"/>
  <c r="J96"/>
  <c r="I96"/>
  <c r="H96"/>
  <c r="G96"/>
  <c r="E96"/>
  <c r="T94"/>
  <c r="K94"/>
  <c r="E94"/>
  <c r="T92"/>
  <c r="D92" s="1"/>
  <c r="T90"/>
  <c r="K90"/>
  <c r="E90"/>
  <c r="T89"/>
  <c r="K89"/>
  <c r="E89"/>
  <c r="D89" s="1"/>
  <c r="T88"/>
  <c r="K88"/>
  <c r="E88"/>
  <c r="T87"/>
  <c r="K87"/>
  <c r="E87"/>
  <c r="D87" s="1"/>
  <c r="Z85"/>
  <c r="Y85"/>
  <c r="X85"/>
  <c r="W85"/>
  <c r="V85"/>
  <c r="U85"/>
  <c r="T85" s="1"/>
  <c r="S85"/>
  <c r="R85"/>
  <c r="Q85"/>
  <c r="P85"/>
  <c r="O85"/>
  <c r="N85"/>
  <c r="M85"/>
  <c r="L85"/>
  <c r="J85"/>
  <c r="J80" s="1"/>
  <c r="I85"/>
  <c r="H85"/>
  <c r="G85"/>
  <c r="F85"/>
  <c r="T84"/>
  <c r="K84"/>
  <c r="E84"/>
  <c r="D84"/>
  <c r="Z82"/>
  <c r="Y82"/>
  <c r="Y80" s="1"/>
  <c r="X82"/>
  <c r="W82"/>
  <c r="W80" s="1"/>
  <c r="V82"/>
  <c r="U82"/>
  <c r="T82" s="1"/>
  <c r="S82"/>
  <c r="R82"/>
  <c r="Q82"/>
  <c r="P82"/>
  <c r="O82"/>
  <c r="N82"/>
  <c r="M82"/>
  <c r="L82"/>
  <c r="K82"/>
  <c r="J82"/>
  <c r="I82"/>
  <c r="I80" s="1"/>
  <c r="H82"/>
  <c r="G82"/>
  <c r="G80" s="1"/>
  <c r="F82"/>
  <c r="E82"/>
  <c r="D82" s="1"/>
  <c r="Z80"/>
  <c r="X80"/>
  <c r="V80"/>
  <c r="R80"/>
  <c r="P80"/>
  <c r="N80"/>
  <c r="L80"/>
  <c r="H80"/>
  <c r="T79"/>
  <c r="K79"/>
  <c r="E79"/>
  <c r="D79"/>
  <c r="T78"/>
  <c r="K78"/>
  <c r="E78"/>
  <c r="D78"/>
  <c r="T77"/>
  <c r="K77"/>
  <c r="E77"/>
  <c r="D77"/>
  <c r="T76"/>
  <c r="K76"/>
  <c r="E76"/>
  <c r="D76"/>
  <c r="T75"/>
  <c r="K75"/>
  <c r="E75"/>
  <c r="D75"/>
  <c r="T74"/>
  <c r="K74"/>
  <c r="E74"/>
  <c r="D74"/>
  <c r="Z72"/>
  <c r="Y72"/>
  <c r="Y70" s="1"/>
  <c r="X72"/>
  <c r="W72"/>
  <c r="W70" s="1"/>
  <c r="V72"/>
  <c r="U72"/>
  <c r="T72" s="1"/>
  <c r="S72"/>
  <c r="S70" s="1"/>
  <c r="R72"/>
  <c r="Q72"/>
  <c r="Q70" s="1"/>
  <c r="P72"/>
  <c r="O72"/>
  <c r="O70" s="1"/>
  <c r="N72"/>
  <c r="M72"/>
  <c r="M70" s="1"/>
  <c r="L72"/>
  <c r="K72"/>
  <c r="J72"/>
  <c r="I72"/>
  <c r="I70" s="1"/>
  <c r="H72"/>
  <c r="G72"/>
  <c r="G70" s="1"/>
  <c r="F72"/>
  <c r="E72"/>
  <c r="Z70"/>
  <c r="X70"/>
  <c r="V70"/>
  <c r="R70"/>
  <c r="P70"/>
  <c r="N70"/>
  <c r="L70"/>
  <c r="K70" s="1"/>
  <c r="J70"/>
  <c r="H70"/>
  <c r="F70"/>
  <c r="T69"/>
  <c r="K69"/>
  <c r="E69"/>
  <c r="D69"/>
  <c r="T68"/>
  <c r="K68"/>
  <c r="E68"/>
  <c r="D68" s="1"/>
  <c r="T67"/>
  <c r="K67"/>
  <c r="E67"/>
  <c r="D67"/>
  <c r="T66"/>
  <c r="K66"/>
  <c r="E66"/>
  <c r="D66"/>
  <c r="T65"/>
  <c r="K65"/>
  <c r="E65"/>
  <c r="D65"/>
  <c r="T64"/>
  <c r="K64"/>
  <c r="E64"/>
  <c r="D64"/>
  <c r="T63"/>
  <c r="K63"/>
  <c r="E63"/>
  <c r="D63"/>
  <c r="T62"/>
  <c r="K62"/>
  <c r="E62"/>
  <c r="D62"/>
  <c r="T61"/>
  <c r="K61"/>
  <c r="E61"/>
  <c r="D61"/>
  <c r="T60"/>
  <c r="K60"/>
  <c r="E60"/>
  <c r="D60"/>
  <c r="T59"/>
  <c r="K59"/>
  <c r="E59"/>
  <c r="D59"/>
  <c r="Z57"/>
  <c r="Y57"/>
  <c r="Y55" s="1"/>
  <c r="X57"/>
  <c r="W57"/>
  <c r="W55" s="1"/>
  <c r="W53" s="1"/>
  <c r="V57"/>
  <c r="U57"/>
  <c r="S57"/>
  <c r="S55" s="1"/>
  <c r="R57"/>
  <c r="Q57"/>
  <c r="Q55" s="1"/>
  <c r="P57"/>
  <c r="O57"/>
  <c r="O55" s="1"/>
  <c r="N57"/>
  <c r="M57"/>
  <c r="M55" s="1"/>
  <c r="L57"/>
  <c r="K57" s="1"/>
  <c r="J57"/>
  <c r="I57"/>
  <c r="I55" s="1"/>
  <c r="H57"/>
  <c r="G57"/>
  <c r="G55" s="1"/>
  <c r="F57"/>
  <c r="F55" s="1"/>
  <c r="Z55"/>
  <c r="Z53" s="1"/>
  <c r="Z52" s="1"/>
  <c r="X55"/>
  <c r="X53" s="1"/>
  <c r="V55"/>
  <c r="V53" s="1"/>
  <c r="R55"/>
  <c r="R53" s="1"/>
  <c r="R146" s="1"/>
  <c r="P55"/>
  <c r="P53" s="1"/>
  <c r="N55"/>
  <c r="N53" s="1"/>
  <c r="N146" s="1"/>
  <c r="L55"/>
  <c r="J55"/>
  <c r="H55"/>
  <c r="Y53"/>
  <c r="Y146" s="1"/>
  <c r="T146" s="1"/>
  <c r="I53"/>
  <c r="I146" s="1"/>
  <c r="G53"/>
  <c r="G146" s="1"/>
  <c r="T51"/>
  <c r="D51" s="1"/>
  <c r="T49"/>
  <c r="D49" s="1"/>
  <c r="T48"/>
  <c r="D48" s="1"/>
  <c r="T47"/>
  <c r="D47" s="1"/>
  <c r="T46"/>
  <c r="D46" s="1"/>
  <c r="T45"/>
  <c r="D45" s="1"/>
  <c r="T43"/>
  <c r="D43" s="1"/>
  <c r="T41"/>
  <c r="D41" s="1"/>
  <c r="D40"/>
  <c r="D39"/>
  <c r="D38"/>
  <c r="T37"/>
  <c r="D37"/>
  <c r="T36"/>
  <c r="D36"/>
  <c r="Y34"/>
  <c r="T34"/>
  <c r="D34" s="1"/>
  <c r="K30"/>
  <c r="D30" s="1"/>
  <c r="T28"/>
  <c r="D28" s="1"/>
  <c r="T26"/>
  <c r="D26" s="1"/>
  <c r="T24"/>
  <c r="D24" s="1"/>
  <c r="T23"/>
  <c r="D23" s="1"/>
  <c r="T22"/>
  <c r="D22" s="1"/>
  <c r="T21"/>
  <c r="D21" s="1"/>
  <c r="T20"/>
  <c r="D20" s="1"/>
  <c r="E19"/>
  <c r="D19" s="1"/>
  <c r="Y17"/>
  <c r="W17"/>
  <c r="V17"/>
  <c r="V10" s="1"/>
  <c r="U17"/>
  <c r="T17"/>
  <c r="J17"/>
  <c r="I17"/>
  <c r="I10" s="1"/>
  <c r="H17"/>
  <c r="E17"/>
  <c r="D17" s="1"/>
  <c r="T15"/>
  <c r="D15" s="1"/>
  <c r="T14"/>
  <c r="D14" s="1"/>
  <c r="T12"/>
  <c r="D12" s="1"/>
  <c r="Y10"/>
  <c r="X10"/>
  <c r="W10"/>
  <c r="U10"/>
  <c r="R10"/>
  <c r="Q10"/>
  <c r="P10"/>
  <c r="O10"/>
  <c r="N10"/>
  <c r="M10"/>
  <c r="L10"/>
  <c r="J10"/>
  <c r="H10"/>
  <c r="G10"/>
  <c r="F10"/>
  <c r="Q96" i="11"/>
  <c r="Q94"/>
  <c r="Q83"/>
  <c r="Q80"/>
  <c r="Q78" s="1"/>
  <c r="Q70"/>
  <c r="Q68" s="1"/>
  <c r="Q55"/>
  <c r="Q53" s="1"/>
  <c r="Q51" s="1"/>
  <c r="Q10"/>
  <c r="Q96" i="8"/>
  <c r="Q94" s="1"/>
  <c r="Q83"/>
  <c r="Q80"/>
  <c r="Q78"/>
  <c r="Q70"/>
  <c r="Q68"/>
  <c r="Q55"/>
  <c r="Q53"/>
  <c r="Q51" s="1"/>
  <c r="Q50" s="1"/>
  <c r="Q10"/>
  <c r="E57" i="12" l="1"/>
  <c r="D57" s="1"/>
  <c r="E85"/>
  <c r="D85" s="1"/>
  <c r="J53"/>
  <c r="J146" s="1"/>
  <c r="F80"/>
  <c r="E80" s="1"/>
  <c r="M80"/>
  <c r="M53" s="1"/>
  <c r="M146" s="1"/>
  <c r="O80"/>
  <c r="O53" s="1"/>
  <c r="O146" s="1"/>
  <c r="Q80"/>
  <c r="Q53" s="1"/>
  <c r="Q146" s="1"/>
  <c r="S80"/>
  <c r="S53" s="1"/>
  <c r="K85"/>
  <c r="D88"/>
  <c r="D90"/>
  <c r="D94"/>
  <c r="T96"/>
  <c r="D96" s="1"/>
  <c r="T98"/>
  <c r="D98" s="1"/>
  <c r="K10"/>
  <c r="E55"/>
  <c r="T57"/>
  <c r="U55"/>
  <c r="E10"/>
  <c r="T10"/>
  <c r="H53"/>
  <c r="H146" s="1"/>
  <c r="K55"/>
  <c r="L53"/>
  <c r="E70"/>
  <c r="D72"/>
  <c r="U70"/>
  <c r="T70" s="1"/>
  <c r="U80"/>
  <c r="T80" s="1"/>
  <c r="Q50" i="11"/>
  <c r="F53" i="12" l="1"/>
  <c r="F146" s="1"/>
  <c r="E146" s="1"/>
  <c r="K80"/>
  <c r="D80" s="1"/>
  <c r="K53"/>
  <c r="L146"/>
  <c r="K146" s="1"/>
  <c r="T55"/>
  <c r="U53"/>
  <c r="D70"/>
  <c r="D10"/>
  <c r="D55"/>
  <c r="E53" l="1"/>
  <c r="D146"/>
  <c r="T53"/>
  <c r="D53" l="1"/>
  <c r="T144" i="11" l="1"/>
  <c r="K144"/>
  <c r="E144"/>
  <c r="D144"/>
  <c r="T143"/>
  <c r="K143"/>
  <c r="E143"/>
  <c r="D143"/>
  <c r="T142"/>
  <c r="K142"/>
  <c r="E142"/>
  <c r="D142"/>
  <c r="T141"/>
  <c r="K141"/>
  <c r="E141"/>
  <c r="D141"/>
  <c r="T139"/>
  <c r="K139"/>
  <c r="E139"/>
  <c r="D139"/>
  <c r="T138"/>
  <c r="K138"/>
  <c r="E138"/>
  <c r="D138"/>
  <c r="T137"/>
  <c r="K137"/>
  <c r="E137"/>
  <c r="D137"/>
  <c r="T135"/>
  <c r="K135"/>
  <c r="E135"/>
  <c r="D135"/>
  <c r="T133"/>
  <c r="K133"/>
  <c r="E133"/>
  <c r="D133"/>
  <c r="T132"/>
  <c r="K132"/>
  <c r="E132"/>
  <c r="D132"/>
  <c r="T131"/>
  <c r="K131"/>
  <c r="E131"/>
  <c r="D131"/>
  <c r="T130"/>
  <c r="K130"/>
  <c r="E130"/>
  <c r="D130"/>
  <c r="T129"/>
  <c r="K129"/>
  <c r="E129"/>
  <c r="D129"/>
  <c r="T128"/>
  <c r="K128"/>
  <c r="E128"/>
  <c r="D128"/>
  <c r="T127"/>
  <c r="K127"/>
  <c r="E127"/>
  <c r="D127"/>
  <c r="T126"/>
  <c r="K126"/>
  <c r="E126"/>
  <c r="D126"/>
  <c r="T125"/>
  <c r="K125"/>
  <c r="E125"/>
  <c r="D125"/>
  <c r="T124"/>
  <c r="K124"/>
  <c r="E124"/>
  <c r="D124"/>
  <c r="T123"/>
  <c r="K123"/>
  <c r="E123"/>
  <c r="D123" s="1"/>
  <c r="T122"/>
  <c r="K122"/>
  <c r="E122"/>
  <c r="T121"/>
  <c r="K121"/>
  <c r="E121"/>
  <c r="D121" s="1"/>
  <c r="T120"/>
  <c r="K120"/>
  <c r="E120"/>
  <c r="T119"/>
  <c r="K119"/>
  <c r="E119"/>
  <c r="D119" s="1"/>
  <c r="T118"/>
  <c r="K118"/>
  <c r="E118"/>
  <c r="T117"/>
  <c r="K117"/>
  <c r="E117"/>
  <c r="D117" s="1"/>
  <c r="T116"/>
  <c r="K116"/>
  <c r="E116"/>
  <c r="T115"/>
  <c r="K115"/>
  <c r="E115"/>
  <c r="D115" s="1"/>
  <c r="T114"/>
  <c r="K114"/>
  <c r="J114"/>
  <c r="H114"/>
  <c r="E114"/>
  <c r="T113"/>
  <c r="K113"/>
  <c r="E113"/>
  <c r="D113" s="1"/>
  <c r="T112"/>
  <c r="K112"/>
  <c r="H112"/>
  <c r="E112" s="1"/>
  <c r="T111"/>
  <c r="K111"/>
  <c r="E111"/>
  <c r="D111" s="1"/>
  <c r="T110"/>
  <c r="K110"/>
  <c r="E110"/>
  <c r="D110" s="1"/>
  <c r="T109"/>
  <c r="K109"/>
  <c r="E109"/>
  <c r="D109"/>
  <c r="T108"/>
  <c r="K108"/>
  <c r="E108"/>
  <c r="D108"/>
  <c r="T107"/>
  <c r="K107"/>
  <c r="E107"/>
  <c r="D107"/>
  <c r="T106"/>
  <c r="K106"/>
  <c r="E106"/>
  <c r="D106"/>
  <c r="T105"/>
  <c r="K105"/>
  <c r="E105"/>
  <c r="D105"/>
  <c r="T104"/>
  <c r="K104"/>
  <c r="E104"/>
  <c r="D104"/>
  <c r="T103"/>
  <c r="K103"/>
  <c r="E103"/>
  <c r="D103"/>
  <c r="T102"/>
  <c r="K102"/>
  <c r="E102"/>
  <c r="D102"/>
  <c r="T101"/>
  <c r="K101"/>
  <c r="E101"/>
  <c r="D101"/>
  <c r="T100"/>
  <c r="K100"/>
  <c r="E100"/>
  <c r="D100"/>
  <c r="T99"/>
  <c r="K99"/>
  <c r="E99"/>
  <c r="D99"/>
  <c r="T98"/>
  <c r="K98"/>
  <c r="E98"/>
  <c r="D98"/>
  <c r="Z96"/>
  <c r="Y96"/>
  <c r="X96"/>
  <c r="W96"/>
  <c r="V96"/>
  <c r="U96"/>
  <c r="T96" s="1"/>
  <c r="S96"/>
  <c r="R96"/>
  <c r="P96"/>
  <c r="O96"/>
  <c r="N96"/>
  <c r="M96"/>
  <c r="L96"/>
  <c r="K96"/>
  <c r="J96"/>
  <c r="I96"/>
  <c r="H96"/>
  <c r="G96"/>
  <c r="F96"/>
  <c r="E96" s="1"/>
  <c r="D95"/>
  <c r="Z94"/>
  <c r="Y94"/>
  <c r="X94"/>
  <c r="W94"/>
  <c r="V94"/>
  <c r="U94"/>
  <c r="T94" s="1"/>
  <c r="S94"/>
  <c r="R94"/>
  <c r="P94"/>
  <c r="O94"/>
  <c r="N94"/>
  <c r="M94"/>
  <c r="L94"/>
  <c r="K94"/>
  <c r="J94"/>
  <c r="I94"/>
  <c r="H94"/>
  <c r="G94"/>
  <c r="T92"/>
  <c r="K92"/>
  <c r="E92"/>
  <c r="T90"/>
  <c r="D90" s="1"/>
  <c r="T88"/>
  <c r="K88"/>
  <c r="E88"/>
  <c r="T87"/>
  <c r="K87"/>
  <c r="E87"/>
  <c r="D87" s="1"/>
  <c r="T86"/>
  <c r="K86"/>
  <c r="E86"/>
  <c r="T85"/>
  <c r="K85"/>
  <c r="E85"/>
  <c r="D85" s="1"/>
  <c r="Z83"/>
  <c r="Y83"/>
  <c r="X83"/>
  <c r="W83"/>
  <c r="V83"/>
  <c r="U83"/>
  <c r="T83"/>
  <c r="S83"/>
  <c r="R83"/>
  <c r="P83"/>
  <c r="O83"/>
  <c r="N83"/>
  <c r="M83"/>
  <c r="L83"/>
  <c r="K83" s="1"/>
  <c r="J83"/>
  <c r="I83"/>
  <c r="H83"/>
  <c r="G83"/>
  <c r="F83"/>
  <c r="E83" s="1"/>
  <c r="T82"/>
  <c r="K82"/>
  <c r="E82"/>
  <c r="D82"/>
  <c r="Z80"/>
  <c r="Y80"/>
  <c r="Y78" s="1"/>
  <c r="X80"/>
  <c r="W80"/>
  <c r="W78" s="1"/>
  <c r="V80"/>
  <c r="U80"/>
  <c r="T80" s="1"/>
  <c r="S80"/>
  <c r="S78" s="1"/>
  <c r="R80"/>
  <c r="P80"/>
  <c r="O80"/>
  <c r="O78" s="1"/>
  <c r="N80"/>
  <c r="M80"/>
  <c r="M78" s="1"/>
  <c r="L80"/>
  <c r="K80"/>
  <c r="J80"/>
  <c r="I80"/>
  <c r="I78" s="1"/>
  <c r="H80"/>
  <c r="G80"/>
  <c r="G78" s="1"/>
  <c r="F80"/>
  <c r="E80"/>
  <c r="D80" s="1"/>
  <c r="Z78"/>
  <c r="X78"/>
  <c r="V78"/>
  <c r="R78"/>
  <c r="P78"/>
  <c r="N78"/>
  <c r="L78"/>
  <c r="K78" s="1"/>
  <c r="J78"/>
  <c r="H78"/>
  <c r="F78"/>
  <c r="E78" s="1"/>
  <c r="T77"/>
  <c r="K77"/>
  <c r="E77"/>
  <c r="D77"/>
  <c r="T76"/>
  <c r="K76"/>
  <c r="E76"/>
  <c r="D76"/>
  <c r="T75"/>
  <c r="K75"/>
  <c r="E75"/>
  <c r="D75"/>
  <c r="T74"/>
  <c r="K74"/>
  <c r="E74"/>
  <c r="D74"/>
  <c r="T73"/>
  <c r="K73"/>
  <c r="E73"/>
  <c r="D73"/>
  <c r="T72"/>
  <c r="K72"/>
  <c r="E72"/>
  <c r="D72"/>
  <c r="Z70"/>
  <c r="Y70"/>
  <c r="Y68" s="1"/>
  <c r="X70"/>
  <c r="W70"/>
  <c r="W68" s="1"/>
  <c r="V70"/>
  <c r="U70"/>
  <c r="T70" s="1"/>
  <c r="S70"/>
  <c r="S68" s="1"/>
  <c r="R70"/>
  <c r="P70"/>
  <c r="O70"/>
  <c r="O68" s="1"/>
  <c r="N70"/>
  <c r="M70"/>
  <c r="M68" s="1"/>
  <c r="L70"/>
  <c r="K70"/>
  <c r="J70"/>
  <c r="I70"/>
  <c r="I68" s="1"/>
  <c r="H70"/>
  <c r="G70"/>
  <c r="G68" s="1"/>
  <c r="F70"/>
  <c r="E70"/>
  <c r="D70" s="1"/>
  <c r="Z68"/>
  <c r="X68"/>
  <c r="V68"/>
  <c r="R68"/>
  <c r="P68"/>
  <c r="N68"/>
  <c r="L68"/>
  <c r="K68" s="1"/>
  <c r="J68"/>
  <c r="H68"/>
  <c r="F68"/>
  <c r="E68" s="1"/>
  <c r="T67"/>
  <c r="K67"/>
  <c r="E67"/>
  <c r="D67" s="1"/>
  <c r="T66"/>
  <c r="K66"/>
  <c r="E66"/>
  <c r="D66"/>
  <c r="T65"/>
  <c r="K65"/>
  <c r="E65"/>
  <c r="D65"/>
  <c r="T64"/>
  <c r="K64"/>
  <c r="E64"/>
  <c r="D64"/>
  <c r="T63"/>
  <c r="K63"/>
  <c r="E63"/>
  <c r="D63"/>
  <c r="T62"/>
  <c r="K62"/>
  <c r="E62"/>
  <c r="D62"/>
  <c r="T61"/>
  <c r="K61"/>
  <c r="E61"/>
  <c r="D61"/>
  <c r="T60"/>
  <c r="K60"/>
  <c r="E60"/>
  <c r="D60"/>
  <c r="T59"/>
  <c r="K59"/>
  <c r="E59"/>
  <c r="D59"/>
  <c r="T58"/>
  <c r="K58"/>
  <c r="E58"/>
  <c r="D58"/>
  <c r="T57"/>
  <c r="K57"/>
  <c r="E57"/>
  <c r="D57"/>
  <c r="Z55"/>
  <c r="Y55"/>
  <c r="Y53" s="1"/>
  <c r="X55"/>
  <c r="W55"/>
  <c r="W53" s="1"/>
  <c r="V55"/>
  <c r="U55"/>
  <c r="S55"/>
  <c r="S53" s="1"/>
  <c r="R55"/>
  <c r="P55"/>
  <c r="O55"/>
  <c r="O53" s="1"/>
  <c r="N55"/>
  <c r="M55"/>
  <c r="M53" s="1"/>
  <c r="L55"/>
  <c r="K55"/>
  <c r="J55"/>
  <c r="I55"/>
  <c r="I53" s="1"/>
  <c r="H55"/>
  <c r="G55"/>
  <c r="G53" s="1"/>
  <c r="F55"/>
  <c r="E55" s="1"/>
  <c r="Z53"/>
  <c r="Z51" s="1"/>
  <c r="X53"/>
  <c r="X51" s="1"/>
  <c r="V53"/>
  <c r="V51" s="1"/>
  <c r="R53"/>
  <c r="R51" s="1"/>
  <c r="P53"/>
  <c r="P51" s="1"/>
  <c r="N53"/>
  <c r="N51" s="1"/>
  <c r="L53"/>
  <c r="J53"/>
  <c r="J51" s="1"/>
  <c r="H53"/>
  <c r="Y51"/>
  <c r="W51"/>
  <c r="S51"/>
  <c r="S50" s="1"/>
  <c r="O51"/>
  <c r="M51"/>
  <c r="I51"/>
  <c r="G51"/>
  <c r="Z50"/>
  <c r="T49"/>
  <c r="D49" s="1"/>
  <c r="T47"/>
  <c r="D47" s="1"/>
  <c r="T46"/>
  <c r="D46" s="1"/>
  <c r="T45"/>
  <c r="D45" s="1"/>
  <c r="T44"/>
  <c r="D44" s="1"/>
  <c r="T43"/>
  <c r="D43" s="1"/>
  <c r="T41"/>
  <c r="D41" s="1"/>
  <c r="T39"/>
  <c r="D39" s="1"/>
  <c r="D38"/>
  <c r="D37"/>
  <c r="D36"/>
  <c r="T35"/>
  <c r="D35"/>
  <c r="T34"/>
  <c r="D34"/>
  <c r="Y32"/>
  <c r="T32"/>
  <c r="D32" s="1"/>
  <c r="K30"/>
  <c r="D30" s="1"/>
  <c r="T28"/>
  <c r="D28" s="1"/>
  <c r="T26"/>
  <c r="D26" s="1"/>
  <c r="T24"/>
  <c r="D24" s="1"/>
  <c r="T23"/>
  <c r="D23" s="1"/>
  <c r="T22"/>
  <c r="D22" s="1"/>
  <c r="T21"/>
  <c r="D21" s="1"/>
  <c r="T20"/>
  <c r="D20" s="1"/>
  <c r="E19"/>
  <c r="D19" s="1"/>
  <c r="Y17"/>
  <c r="W17"/>
  <c r="V17"/>
  <c r="V10" s="1"/>
  <c r="V50" s="1"/>
  <c r="U17"/>
  <c r="T17"/>
  <c r="J17"/>
  <c r="I17"/>
  <c r="I10" s="1"/>
  <c r="I50" s="1"/>
  <c r="H17"/>
  <c r="H10" s="1"/>
  <c r="T15"/>
  <c r="D15" s="1"/>
  <c r="T14"/>
  <c r="D14" s="1"/>
  <c r="T12"/>
  <c r="D12" s="1"/>
  <c r="Y10"/>
  <c r="Y50" s="1"/>
  <c r="X10"/>
  <c r="X50" s="1"/>
  <c r="W10"/>
  <c r="W50" s="1"/>
  <c r="U10"/>
  <c r="R10"/>
  <c r="R50" s="1"/>
  <c r="P10"/>
  <c r="P50" s="1"/>
  <c r="O10"/>
  <c r="O50" s="1"/>
  <c r="N10"/>
  <c r="N50" s="1"/>
  <c r="M10"/>
  <c r="M50" s="1"/>
  <c r="L10"/>
  <c r="K10" s="1"/>
  <c r="J10"/>
  <c r="J50" s="1"/>
  <c r="G10"/>
  <c r="G50" s="1"/>
  <c r="F10"/>
  <c r="H51" l="1"/>
  <c r="F94"/>
  <c r="E94" s="1"/>
  <c r="F53"/>
  <c r="E53" s="1"/>
  <c r="D86"/>
  <c r="D88"/>
  <c r="D92"/>
  <c r="D112"/>
  <c r="D114"/>
  <c r="D116"/>
  <c r="D118"/>
  <c r="D120"/>
  <c r="D122"/>
  <c r="E17"/>
  <c r="D17" s="1"/>
  <c r="F51"/>
  <c r="E51" s="1"/>
  <c r="T55"/>
  <c r="U53"/>
  <c r="D83"/>
  <c r="D94"/>
  <c r="D96"/>
  <c r="E10"/>
  <c r="T10"/>
  <c r="K53"/>
  <c r="L51"/>
  <c r="K51" s="1"/>
  <c r="K50" s="1"/>
  <c r="D55"/>
  <c r="U68"/>
  <c r="T68" s="1"/>
  <c r="D68" s="1"/>
  <c r="U78"/>
  <c r="T78" s="1"/>
  <c r="D78" s="1"/>
  <c r="H50" l="1"/>
  <c r="D10"/>
  <c r="E50"/>
  <c r="T53"/>
  <c r="U51"/>
  <c r="L50"/>
  <c r="D53"/>
  <c r="F50"/>
  <c r="Y32" i="8"/>
  <c r="Y17"/>
  <c r="Y10" s="1"/>
  <c r="W17"/>
  <c r="V17"/>
  <c r="U17"/>
  <c r="T32"/>
  <c r="V96"/>
  <c r="Y96"/>
  <c r="U96"/>
  <c r="T51" i="11" l="1"/>
  <c r="U50"/>
  <c r="J114" i="8"/>
  <c r="H114"/>
  <c r="H112"/>
  <c r="H55"/>
  <c r="D51" i="11" l="1"/>
  <c r="T50"/>
  <c r="D50" s="1"/>
  <c r="K139" i="8"/>
  <c r="F10" l="1"/>
  <c r="G10"/>
  <c r="K30" l="1"/>
  <c r="L10" l="1"/>
  <c r="I17"/>
  <c r="J17"/>
  <c r="H17"/>
  <c r="H10" s="1"/>
  <c r="H96"/>
  <c r="H83"/>
  <c r="J10"/>
  <c r="E19"/>
  <c r="D19" s="1"/>
  <c r="E17" l="1"/>
  <c r="I10"/>
  <c r="Z96"/>
  <c r="Z94" s="1"/>
  <c r="Y94"/>
  <c r="X96"/>
  <c r="X94" s="1"/>
  <c r="W96"/>
  <c r="W94" s="1"/>
  <c r="V94"/>
  <c r="U94"/>
  <c r="S96"/>
  <c r="S94" s="1"/>
  <c r="R96"/>
  <c r="R94" s="1"/>
  <c r="P96"/>
  <c r="P94" s="1"/>
  <c r="O96"/>
  <c r="O94" s="1"/>
  <c r="N96"/>
  <c r="N94" s="1"/>
  <c r="M96"/>
  <c r="M94" s="1"/>
  <c r="L96"/>
  <c r="L94" s="1"/>
  <c r="G96"/>
  <c r="G94" s="1"/>
  <c r="I96"/>
  <c r="I94" s="1"/>
  <c r="J96"/>
  <c r="J94" s="1"/>
  <c r="F96"/>
  <c r="F94" s="1"/>
  <c r="Z83"/>
  <c r="Y83"/>
  <c r="X83"/>
  <c r="W83"/>
  <c r="V83"/>
  <c r="U83"/>
  <c r="S83"/>
  <c r="R83"/>
  <c r="P83"/>
  <c r="O83"/>
  <c r="N83"/>
  <c r="M83"/>
  <c r="L83"/>
  <c r="G83"/>
  <c r="I83"/>
  <c r="J83"/>
  <c r="F83"/>
  <c r="Z80"/>
  <c r="Z78" s="1"/>
  <c r="Y80"/>
  <c r="Y78" s="1"/>
  <c r="X80"/>
  <c r="X78" s="1"/>
  <c r="W80"/>
  <c r="W78" s="1"/>
  <c r="V80"/>
  <c r="V78" s="1"/>
  <c r="U80"/>
  <c r="S80"/>
  <c r="S78" s="1"/>
  <c r="R80"/>
  <c r="R78" s="1"/>
  <c r="P80"/>
  <c r="P78" s="1"/>
  <c r="O80"/>
  <c r="O78" s="1"/>
  <c r="N80"/>
  <c r="N78" s="1"/>
  <c r="M80"/>
  <c r="L80"/>
  <c r="L78" s="1"/>
  <c r="G80"/>
  <c r="G78" s="1"/>
  <c r="H80"/>
  <c r="H78" s="1"/>
  <c r="I80"/>
  <c r="J80"/>
  <c r="F80"/>
  <c r="Z70"/>
  <c r="Z68" s="1"/>
  <c r="Y70"/>
  <c r="X70"/>
  <c r="X68" s="1"/>
  <c r="W70"/>
  <c r="W68" s="1"/>
  <c r="V70"/>
  <c r="V68" s="1"/>
  <c r="U70"/>
  <c r="S70"/>
  <c r="S68" s="1"/>
  <c r="R70"/>
  <c r="P70"/>
  <c r="O70"/>
  <c r="N70"/>
  <c r="N68" s="1"/>
  <c r="M70"/>
  <c r="M68" s="1"/>
  <c r="L70"/>
  <c r="G70"/>
  <c r="G68" s="1"/>
  <c r="H70"/>
  <c r="H68" s="1"/>
  <c r="I70"/>
  <c r="I68" s="1"/>
  <c r="J70"/>
  <c r="J68" s="1"/>
  <c r="F70"/>
  <c r="F68" s="1"/>
  <c r="Y68"/>
  <c r="U68"/>
  <c r="R68"/>
  <c r="P68"/>
  <c r="O68"/>
  <c r="L68"/>
  <c r="Z55"/>
  <c r="Z53" s="1"/>
  <c r="Z51" s="1"/>
  <c r="Z50" s="1"/>
  <c r="Y55"/>
  <c r="Y53" s="1"/>
  <c r="X55"/>
  <c r="X53" s="1"/>
  <c r="X51" s="1"/>
  <c r="W55"/>
  <c r="W53" s="1"/>
  <c r="V55"/>
  <c r="V53" s="1"/>
  <c r="U55"/>
  <c r="S55"/>
  <c r="S53" s="1"/>
  <c r="R55"/>
  <c r="R53" s="1"/>
  <c r="P55"/>
  <c r="P53" s="1"/>
  <c r="O55"/>
  <c r="O53" s="1"/>
  <c r="O51" s="1"/>
  <c r="N55"/>
  <c r="N53" s="1"/>
  <c r="M55"/>
  <c r="M53" s="1"/>
  <c r="L55"/>
  <c r="L53" s="1"/>
  <c r="G55"/>
  <c r="G53" s="1"/>
  <c r="G51" s="1"/>
  <c r="G50" s="1"/>
  <c r="I55"/>
  <c r="I53" s="1"/>
  <c r="J55"/>
  <c r="J53" s="1"/>
  <c r="F55"/>
  <c r="F53" s="1"/>
  <c r="V10"/>
  <c r="U10"/>
  <c r="W10"/>
  <c r="X10"/>
  <c r="R10"/>
  <c r="M10"/>
  <c r="N10"/>
  <c r="O10"/>
  <c r="P10"/>
  <c r="T144"/>
  <c r="T143"/>
  <c r="T142"/>
  <c r="T141"/>
  <c r="T139"/>
  <c r="T138"/>
  <c r="T137"/>
  <c r="T135"/>
  <c r="T133"/>
  <c r="T132"/>
  <c r="T131"/>
  <c r="T130"/>
  <c r="T129"/>
  <c r="T128"/>
  <c r="T127"/>
  <c r="T126"/>
  <c r="T125"/>
  <c r="T124"/>
  <c r="T123"/>
  <c r="T122"/>
  <c r="T121"/>
  <c r="T120"/>
  <c r="T119"/>
  <c r="T118"/>
  <c r="T117"/>
  <c r="T116"/>
  <c r="T115"/>
  <c r="T114"/>
  <c r="T113"/>
  <c r="T112"/>
  <c r="T111"/>
  <c r="T110"/>
  <c r="T109"/>
  <c r="T108"/>
  <c r="T107"/>
  <c r="T106"/>
  <c r="T105"/>
  <c r="T104"/>
  <c r="T103"/>
  <c r="T102"/>
  <c r="T101"/>
  <c r="T100"/>
  <c r="T99"/>
  <c r="T98"/>
  <c r="T92"/>
  <c r="T90"/>
  <c r="D90" s="1"/>
  <c r="T88"/>
  <c r="T87"/>
  <c r="T86"/>
  <c r="T85"/>
  <c r="T82"/>
  <c r="T77"/>
  <c r="T76"/>
  <c r="T75"/>
  <c r="T74"/>
  <c r="T73"/>
  <c r="T72"/>
  <c r="T70"/>
  <c r="T67"/>
  <c r="T66"/>
  <c r="T65"/>
  <c r="T64"/>
  <c r="T63"/>
  <c r="T62"/>
  <c r="T61"/>
  <c r="T60"/>
  <c r="T59"/>
  <c r="T58"/>
  <c r="T57"/>
  <c r="T49"/>
  <c r="T47"/>
  <c r="D47" s="1"/>
  <c r="T46"/>
  <c r="T45"/>
  <c r="D45" s="1"/>
  <c r="T44"/>
  <c r="D44" s="1"/>
  <c r="T43"/>
  <c r="T41"/>
  <c r="D41" s="1"/>
  <c r="T39"/>
  <c r="T35"/>
  <c r="T34"/>
  <c r="D34" s="1"/>
  <c r="T28"/>
  <c r="T26"/>
  <c r="D26" s="1"/>
  <c r="T24"/>
  <c r="D24" s="1"/>
  <c r="T23"/>
  <c r="D23" s="1"/>
  <c r="T22"/>
  <c r="T21"/>
  <c r="D21" s="1"/>
  <c r="T20"/>
  <c r="D20" s="1"/>
  <c r="T15"/>
  <c r="D15" s="1"/>
  <c r="T14"/>
  <c r="D14" s="1"/>
  <c r="T12"/>
  <c r="D12" s="1"/>
  <c r="K144"/>
  <c r="K143"/>
  <c r="K142"/>
  <c r="K141"/>
  <c r="K138"/>
  <c r="K137"/>
  <c r="K135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6"/>
  <c r="K92"/>
  <c r="K88"/>
  <c r="K87"/>
  <c r="K86"/>
  <c r="K85"/>
  <c r="K82"/>
  <c r="K77"/>
  <c r="K76"/>
  <c r="K75"/>
  <c r="K74"/>
  <c r="K73"/>
  <c r="K72"/>
  <c r="K70"/>
  <c r="K67"/>
  <c r="K66"/>
  <c r="K65"/>
  <c r="K64"/>
  <c r="K63"/>
  <c r="K62"/>
  <c r="K61"/>
  <c r="K60"/>
  <c r="K59"/>
  <c r="K58"/>
  <c r="K57"/>
  <c r="K55"/>
  <c r="D30"/>
  <c r="D28"/>
  <c r="D32"/>
  <c r="D43"/>
  <c r="D95"/>
  <c r="D49"/>
  <c r="D46"/>
  <c r="D39"/>
  <c r="D38"/>
  <c r="D37"/>
  <c r="D36"/>
  <c r="D35"/>
  <c r="D22"/>
  <c r="E144"/>
  <c r="E143"/>
  <c r="E142"/>
  <c r="E141"/>
  <c r="E139"/>
  <c r="D139" s="1"/>
  <c r="E138"/>
  <c r="E137"/>
  <c r="E135"/>
  <c r="E133"/>
  <c r="D133" s="1"/>
  <c r="E132"/>
  <c r="E131"/>
  <c r="E130"/>
  <c r="E129"/>
  <c r="E128"/>
  <c r="E127"/>
  <c r="E126"/>
  <c r="E125"/>
  <c r="E124"/>
  <c r="E123"/>
  <c r="D123" s="1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2"/>
  <c r="E88"/>
  <c r="E87"/>
  <c r="D87" s="1"/>
  <c r="E86"/>
  <c r="E85"/>
  <c r="D85" s="1"/>
  <c r="E82"/>
  <c r="E77"/>
  <c r="D77" s="1"/>
  <c r="E76"/>
  <c r="E75"/>
  <c r="D75" s="1"/>
  <c r="E74"/>
  <c r="E73"/>
  <c r="D73" s="1"/>
  <c r="E72"/>
  <c r="E70"/>
  <c r="D70" s="1"/>
  <c r="E67"/>
  <c r="E66"/>
  <c r="D66" s="1"/>
  <c r="E65"/>
  <c r="E64"/>
  <c r="D64" s="1"/>
  <c r="E63"/>
  <c r="E62"/>
  <c r="D62" s="1"/>
  <c r="E61"/>
  <c r="E60"/>
  <c r="D60" s="1"/>
  <c r="E59"/>
  <c r="E58"/>
  <c r="E57"/>
  <c r="D137" l="1"/>
  <c r="D125"/>
  <c r="D129"/>
  <c r="D131"/>
  <c r="D121"/>
  <c r="D61"/>
  <c r="D63"/>
  <c r="D65"/>
  <c r="D67"/>
  <c r="D72"/>
  <c r="D74"/>
  <c r="D76"/>
  <c r="D82"/>
  <c r="O50"/>
  <c r="J78"/>
  <c r="J51" s="1"/>
  <c r="J50" s="1"/>
  <c r="T80"/>
  <c r="E83"/>
  <c r="T83"/>
  <c r="K94"/>
  <c r="D58"/>
  <c r="E80"/>
  <c r="D86"/>
  <c r="D88"/>
  <c r="D98"/>
  <c r="D100"/>
  <c r="D102"/>
  <c r="D104"/>
  <c r="D106"/>
  <c r="D108"/>
  <c r="D110"/>
  <c r="D112"/>
  <c r="D114"/>
  <c r="D116"/>
  <c r="D118"/>
  <c r="D120"/>
  <c r="D122"/>
  <c r="D124"/>
  <c r="D126"/>
  <c r="D128"/>
  <c r="D130"/>
  <c r="D132"/>
  <c r="D135"/>
  <c r="D138"/>
  <c r="K80"/>
  <c r="X50"/>
  <c r="N51"/>
  <c r="N50" s="1"/>
  <c r="P51"/>
  <c r="P50" s="1"/>
  <c r="R51"/>
  <c r="R50" s="1"/>
  <c r="T55"/>
  <c r="W51"/>
  <c r="W50" s="1"/>
  <c r="Y51"/>
  <c r="Y50" s="1"/>
  <c r="F78"/>
  <c r="F51" s="1"/>
  <c r="F50" s="1"/>
  <c r="I78"/>
  <c r="E10"/>
  <c r="D141"/>
  <c r="K53"/>
  <c r="L51"/>
  <c r="L50" s="1"/>
  <c r="E55"/>
  <c r="S51"/>
  <c r="S50" s="1"/>
  <c r="U78"/>
  <c r="T78" s="1"/>
  <c r="E68"/>
  <c r="K68"/>
  <c r="K83"/>
  <c r="D83" s="1"/>
  <c r="U53"/>
  <c r="T53" s="1"/>
  <c r="D144"/>
  <c r="D143"/>
  <c r="V51"/>
  <c r="V50" s="1"/>
  <c r="T94"/>
  <c r="T96"/>
  <c r="T17"/>
  <c r="D17" s="1"/>
  <c r="M78"/>
  <c r="K10"/>
  <c r="E96"/>
  <c r="H94"/>
  <c r="E94" s="1"/>
  <c r="H53"/>
  <c r="T68"/>
  <c r="D57"/>
  <c r="D59"/>
  <c r="D92"/>
  <c r="D99"/>
  <c r="D101"/>
  <c r="D103"/>
  <c r="D105"/>
  <c r="D107"/>
  <c r="D109"/>
  <c r="D111"/>
  <c r="D113"/>
  <c r="D115"/>
  <c r="D117"/>
  <c r="D119"/>
  <c r="D127"/>
  <c r="D142"/>
  <c r="T10"/>
  <c r="D10" l="1"/>
  <c r="D68"/>
  <c r="E78"/>
  <c r="U51"/>
  <c r="U50" s="1"/>
  <c r="D55"/>
  <c r="I51"/>
  <c r="I50" s="1"/>
  <c r="D80"/>
  <c r="D94"/>
  <c r="D96"/>
  <c r="M51"/>
  <c r="M50" s="1"/>
  <c r="K78"/>
  <c r="D78" s="1"/>
  <c r="H51"/>
  <c r="E53"/>
  <c r="D53" s="1"/>
  <c r="H50" l="1"/>
  <c r="T51"/>
  <c r="T50" s="1"/>
  <c r="K51"/>
  <c r="K50" s="1"/>
  <c r="E51"/>
  <c r="E50" s="1"/>
  <c r="D50" l="1"/>
  <c r="D51"/>
</calcChain>
</file>

<file path=xl/sharedStrings.xml><?xml version="1.0" encoding="utf-8"?>
<sst xmlns="http://schemas.openxmlformats.org/spreadsheetml/2006/main" count="1443" uniqueCount="375">
  <si>
    <t>Наименование показателя</t>
  </si>
  <si>
    <t>I. Нефинансовые активы, всего:</t>
  </si>
  <si>
    <t>из них:</t>
  </si>
  <si>
    <t>1.1. общая балансовая стоимость недвижимого имущества учреждения (подразделения), всего:</t>
  </si>
  <si>
    <t>в том числе:</t>
  </si>
  <si>
    <t>1.1.1. стоимость имущества, закрепленного собственником имущества за учреждением на праве оперативного управления</t>
  </si>
  <si>
    <t>1.1.2. стоимость имущества, приобретенного учреждением (подразделением) за счет выделенных собственником имущества учреждения средств</t>
  </si>
  <si>
    <t>1.1.3. стоимость имущества, приобретенного учреждением (подразделением) за счет доходов, полученных от приносящей доход деятельности</t>
  </si>
  <si>
    <t>1.1.4. остаточная стоимость недвижимого муниципального имущества учреждения</t>
  </si>
  <si>
    <t>1.2. общая балансовая стоимость движимого муниципального имущества учреждения, всего:</t>
  </si>
  <si>
    <t>1.2.1. общая балансовая стоимость особо ценного движимого имущества учреждения</t>
  </si>
  <si>
    <t>1.2.2. остаточная стоимость особо ценного движимого муниципального имущества учреждения</t>
  </si>
  <si>
    <t>II. Финансовые активы, всего</t>
  </si>
  <si>
    <t>2.1. денежные средства учреждения, всего</t>
  </si>
  <si>
    <t>2.1.1. денежные средства учреждения на лицевых счетах по учету собственных доходов учреждения</t>
  </si>
  <si>
    <t xml:space="preserve">2.1.2.  денежные средства учреждения на лицевых счетах по учету субсидий на выполнение муниципального задания </t>
  </si>
  <si>
    <t xml:space="preserve">2.1.3.  денежные средства учреждения на лицевых счетах по учету субсидий на иные цели </t>
  </si>
  <si>
    <t xml:space="preserve">2.2. дебиторская задолженность по доходам, всего </t>
  </si>
  <si>
    <t>2.2.1.  дебиторская задолженность по доходам от оказания платных услуг и иной приносящей доход деятельности</t>
  </si>
  <si>
    <t>2.3. дебиторская задолженности по расходам, всего</t>
  </si>
  <si>
    <t>2.3.1. дебиторская задолженность по выданным авансам за счет доходов, полученных от оказания платных услуг и иной приносящей доход деятельности, всего</t>
  </si>
  <si>
    <t>2.3.1.1. по выданным авансам на услуги по содержанию имущества (капитальный ремонт зданий и помещений) (225)</t>
  </si>
  <si>
    <t>2.3.1.2. по выданным авансам на услуги по содержанию имущества (текущий ремонт зданий и помещений) (225)</t>
  </si>
  <si>
    <t>2.3.1.3. по выданным авансам на приобретение основных средств (310)</t>
  </si>
  <si>
    <t>2.3.1.4. по выданным авансам на приобретение материальных запасов (340)</t>
  </si>
  <si>
    <t>2.3.2. дебиторская задолженность по выданным авансам за счет субсидий на выполнение муниципального задания, всего</t>
  </si>
  <si>
    <t>2.3.2.1. по выданным авансам на прочие выплаты персоналу (212)</t>
  </si>
  <si>
    <t>2.3.2.2. по выданным авансам по оплате коммунальных услуг (223)</t>
  </si>
  <si>
    <t>2.3.2.3. по выданным авансам на услуги по содержанию имущества (капитальный ремонт зданий и помещений) (225)</t>
  </si>
  <si>
    <t>2.3.2.4. по выданным авансам на услуги по содержанию имущества (текущий ремонт зданий и помещений) (225)</t>
  </si>
  <si>
    <t>2.3.2.5. по выданным авансам на приобретение основных средств (310)</t>
  </si>
  <si>
    <t>2.3.2.6. по выданным авансам на приобретение материальных запасов (340)</t>
  </si>
  <si>
    <t>2.3.3. дебиторская задолженность по выданным авансам за счет субсидий  на иные цели - всего</t>
  </si>
  <si>
    <t>2.3.3.1.  по выданным авансам на прочие выплаты персоналу (212)</t>
  </si>
  <si>
    <t>2.3.3.2. по выданным авансам на услуги по содержанию имущества (капитальный ремонт зданий и помещений) (225)</t>
  </si>
  <si>
    <t>2.3.3.3. по выданным авансам на услуги по содержанию имущества (текущий ремонт зданий и помещений) (225)</t>
  </si>
  <si>
    <t>2.3.3.4. по выданным авансам на приобретение основных средств (310)</t>
  </si>
  <si>
    <t>2.3.3.5. по выданным авансам на прочие расходы (уплата налогов и сборов) (290)</t>
  </si>
  <si>
    <t>III. Обязательства, всего</t>
  </si>
  <si>
    <t>3.1. просроченная кредиторская задолженность, всего</t>
  </si>
  <si>
    <t>3.1.1. за счет доходов, полученных от оказания платных услуг и иной приносящей доход деятельности, всего</t>
  </si>
  <si>
    <t>3.1.1.1. по оплате труда (211)</t>
  </si>
  <si>
    <t>3.1.1.2. по начислениям на оплату труда (213)</t>
  </si>
  <si>
    <t>3.1.1.3. по прочим выплатам персоналу (212)</t>
  </si>
  <si>
    <t>3.1.1.4.  по оплате коммунальных услуг (223)</t>
  </si>
  <si>
    <t>3.1.1.5.  по оплате услуг по содержанию имущества (225)</t>
  </si>
  <si>
    <t>3.1.1.6. по оплате прочих услуг (226)</t>
  </si>
  <si>
    <t>3.1.1.7. по приобретению основных средств (310)</t>
  </si>
  <si>
    <t>3.1.1.8.  по приобретению материальных запасов (340)</t>
  </si>
  <si>
    <t>3.1.2.  за счет субсидий на выполнение муниципального задания, всего</t>
  </si>
  <si>
    <t>3.1.2.1. по оплате труда (211)</t>
  </si>
  <si>
    <t>3.1.2.2. по начислениям на оплату труда (213)</t>
  </si>
  <si>
    <t>3.1.2.3. по прочим выплатам персоналу (212)</t>
  </si>
  <si>
    <t>3.1.2.4.  по оплате коммунальных услуг (223)</t>
  </si>
  <si>
    <t>3.1.2.5.  по оплате услуг по содержанию имущества (225)</t>
  </si>
  <si>
    <t>3.1.2.6. по оплате прочих услуг (226)</t>
  </si>
  <si>
    <t>3.1.2.7. по приобретению основных средств (310)</t>
  </si>
  <si>
    <t>3.1.2.8.  по приобретению материальных запасов (340)</t>
  </si>
  <si>
    <t>3.1.3. за счет средств субсидии на иные цели, всего</t>
  </si>
  <si>
    <t>3.1.3.1. по оплате труда (211)</t>
  </si>
  <si>
    <t>3.1.3.2. по начислениям на оплату труда (213)</t>
  </si>
  <si>
    <t>3.1.3.3. по прочим выплатам персоналу (212)</t>
  </si>
  <si>
    <t>3.1.3.4.  по оплате коммунальных услуг (223)</t>
  </si>
  <si>
    <t>3.1.3.5.  по оплате услуг по содержанию имущества (225)</t>
  </si>
  <si>
    <t>3.1.3.6. по оплате прочих услуг (226)</t>
  </si>
  <si>
    <t>3.1.3.7. по приобретению основных средств (310)</t>
  </si>
  <si>
    <t>3.1.3.8.  по приобретению материальных запасов (340)</t>
  </si>
  <si>
    <t>3.2. кредиторская задолженность по расчетам с поставщиками и подрядчиками за счет доходов, полученных от оказания платных услуг (выполнения работ) и иной приносящей доход деятельности, - всего</t>
  </si>
  <si>
    <t>3.2.1. по оплате коммунальных услуг (223)</t>
  </si>
  <si>
    <t>3.2.2. по оплате услуг по содержанию имущества (225)</t>
  </si>
  <si>
    <t>3.2.3. по приобретению основных средств (310)</t>
  </si>
  <si>
    <t>3.2.4. по приобретению материальных запасов (340)</t>
  </si>
  <si>
    <t>3.3. кредиторская задолженность по расчетам с поставщиками и подрядчиками за счет субсидий на выполнение муниципального задания - всего</t>
  </si>
  <si>
    <t>3.3.1. по оплате труда (211)</t>
  </si>
  <si>
    <t>3.3.2. по начислениям на выплаты по оплате труда (213)</t>
  </si>
  <si>
    <t>3.3.3. по прочим выплатам персоналу (212)</t>
  </si>
  <si>
    <t>3.3.4. по оплате коммунальных услуг (223)</t>
  </si>
  <si>
    <t>3.3.5. по оплате услуг по содержанию имущества (225) (капитальный ремонт зданий и помещений)</t>
  </si>
  <si>
    <t>3.3.6.по оплате услуг по содержанию имущества (225) (текущий ремонт зданий и помещений)</t>
  </si>
  <si>
    <t>3.3.7. по приобретению основных средств (310)</t>
  </si>
  <si>
    <t>3.3.8. по приобретению материальных запасов (340)</t>
  </si>
  <si>
    <t>3.4. кредиторская задолженность по расчетам с поставщиками и подрядчиками за счет субсидий на иные цели - всего</t>
  </si>
  <si>
    <t>3.4.1. по прочим выплатам персоналу (212)</t>
  </si>
  <si>
    <t>3.4.2. по оплате услуг по содержанию имущества (225) (капитальный ремонт зданий и помещений)</t>
  </si>
  <si>
    <t>3.4.3.по оплате услуг по содержанию имущества (225) (текущий ремонт зданий и помещений)</t>
  </si>
  <si>
    <t>3.4.4. по приобретению основных средств (310)</t>
  </si>
  <si>
    <t xml:space="preserve"> учреждения (подразделения)</t>
  </si>
  <si>
    <t>(на последнюю отчетную дату)</t>
  </si>
  <si>
    <t>II. Показатели финансового состояния муниципального</t>
  </si>
  <si>
    <t>Х</t>
  </si>
  <si>
    <t xml:space="preserve">в том числе:                           </t>
  </si>
  <si>
    <t xml:space="preserve"> доходы от собственности</t>
  </si>
  <si>
    <t xml:space="preserve">из них:  </t>
  </si>
  <si>
    <t xml:space="preserve">     от аренды активов</t>
  </si>
  <si>
    <t xml:space="preserve">     иные поступления от собственности</t>
  </si>
  <si>
    <t>доходы от оказания услуг, работ, всего</t>
  </si>
  <si>
    <t xml:space="preserve">субсидии муниципальным учреждениям на финансовое обеспечение муниципального задания на оказание муниципальных услуг (выполнение работ) </t>
  </si>
  <si>
    <t>родительские взносы</t>
  </si>
  <si>
    <t>платные услуги</t>
  </si>
  <si>
    <t xml:space="preserve">оплата сотрудниками за питание </t>
  </si>
  <si>
    <t>оплата арендодаторами коммунальных услуг</t>
  </si>
  <si>
    <t>доходы от рыночных продаж (книжный киоск)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</si>
  <si>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</si>
  <si>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</si>
  <si>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</si>
  <si>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 xml:space="preserve"> прочие доходы</t>
  </si>
  <si>
    <t>прочие (расшифровать)</t>
  </si>
  <si>
    <t>…..</t>
  </si>
  <si>
    <t>доходы от операций с активами, всего</t>
  </si>
  <si>
    <t>от операций с нефинансовыми активами, всего</t>
  </si>
  <si>
    <t xml:space="preserve">    от выбытий основных средств</t>
  </si>
  <si>
    <t xml:space="preserve">    от выбытий нематериальных активов</t>
  </si>
  <si>
    <t xml:space="preserve">    от выбытий непроизведенных активов</t>
  </si>
  <si>
    <t xml:space="preserve">    от выбытий материальных запасов</t>
  </si>
  <si>
    <t>от операций с финансовыми активами, всего</t>
  </si>
  <si>
    <t>(расшифровать)</t>
  </si>
  <si>
    <t>Выплаты по расходам, всего:</t>
  </si>
  <si>
    <t>X</t>
  </si>
  <si>
    <t xml:space="preserve">в том числе на: </t>
  </si>
  <si>
    <t>выплаты персоналу, всего</t>
  </si>
  <si>
    <t>заработная плата</t>
  </si>
  <si>
    <t>выезд из районов Крайнего Севера работников</t>
  </si>
  <si>
    <t>112.212.1124 </t>
  </si>
  <si>
    <t>обеспечение мер социальной поддержки педагогическим работникам, проживающим и работающим в сельских населенных пунктах, рабочих поселках (поселках городского типа)</t>
  </si>
  <si>
    <t>112.212.1103</t>
  </si>
  <si>
    <t>командировочные расходы (в части проезда и проживания)</t>
  </si>
  <si>
    <t>прочие компенсации</t>
  </si>
  <si>
    <t>112.212.1124</t>
  </si>
  <si>
    <t>суточные при служебных командировках</t>
  </si>
  <si>
    <t>транспортные услуги</t>
  </si>
  <si>
    <t>расходы на осуществление иных выплат и компенсаций (кроме командировочных расходов)  спортсменам, тренерам (трудовые договора), при направленнии их на соревнования, олимпиады и др.</t>
  </si>
  <si>
    <t>112.290.1150</t>
  </si>
  <si>
    <t>возмещение (компенсация) расходов для участия в мероприятиях (соревнования, олимпиады и др.) физическим лицам, не являющимся работниками учреждения</t>
  </si>
  <si>
    <t>113.290.1150</t>
  </si>
  <si>
    <t>начисления на выплаты по оплате труда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</si>
  <si>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</si>
  <si>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</si>
  <si>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компенсация школьного питания</t>
  </si>
  <si>
    <t>321.262.1113</t>
  </si>
  <si>
    <t>321.262.1141</t>
  </si>
  <si>
    <t>компенсация физическому лицу при переезде из районов Крайнего Севера после увольнения</t>
  </si>
  <si>
    <t>321.263.0000</t>
  </si>
  <si>
    <t xml:space="preserve">стипендии  </t>
  </si>
  <si>
    <t>340.290.1150</t>
  </si>
  <si>
    <t>премии и гранты</t>
  </si>
  <si>
    <t>350.290.1146</t>
  </si>
  <si>
    <t>иные выплаты населению</t>
  </si>
  <si>
    <t>360.262.1142</t>
  </si>
  <si>
    <t>Расходы на уплату налогов, сборов и иных платежей, всего</t>
  </si>
  <si>
    <t>исполнение судебных актов, всего</t>
  </si>
  <si>
    <t>исполнение судебных актов Российской Федерации и мировых соглашений по возмещению причиненного вреда</t>
  </si>
  <si>
    <t>831.290.1145, 831.290.1147</t>
  </si>
  <si>
    <t>уплату налогов, сборов и иных платежей, всего</t>
  </si>
  <si>
    <t>уплата налога на имущество организаций и земельного налога</t>
  </si>
  <si>
    <t>851.290.1143</t>
  </si>
  <si>
    <t>уплата прочих налогов, сборов</t>
  </si>
  <si>
    <t>852.290.1143</t>
  </si>
  <si>
    <t>уплата штрафов, пеней за несвоевременную уплату налогов и сборов, другие экономические санкции</t>
  </si>
  <si>
    <t>853.290.1144</t>
  </si>
  <si>
    <t>уплата иных платежей</t>
  </si>
  <si>
    <t>853.290.1150</t>
  </si>
  <si>
    <t>безвозмездные перечисления организациям</t>
  </si>
  <si>
    <t>прочие расходы (кроме расходов на закупку товаров, работ, услуг)</t>
  </si>
  <si>
    <t>закупка товаров, работ и услуг , всего</t>
  </si>
  <si>
    <t>расходы на закупку товаров, работ, услуг, всего</t>
  </si>
  <si>
    <t>научно-исследовательские и опытно-конструкторские работы</t>
  </si>
  <si>
    <t>241.226.1130</t>
  </si>
  <si>
    <t xml:space="preserve">капитальный ремонт </t>
  </si>
  <si>
    <t>243.225.1105</t>
  </si>
  <si>
    <t>проведение проектных и изыскательских работ в целях разработки проектно-сметной документации для капитального ремонта, а также работ по ее экспертизе</t>
  </si>
  <si>
    <t>243.226.1132</t>
  </si>
  <si>
    <t>прочие работы, услуги</t>
  </si>
  <si>
    <t>243.226.1140</t>
  </si>
  <si>
    <t>оплата услуг связи</t>
  </si>
  <si>
    <t>оплата услуг интернета</t>
  </si>
  <si>
    <t>оплата услуг отопления прочих постащиков</t>
  </si>
  <si>
    <t>оплата услуг предоставления электроэнергии</t>
  </si>
  <si>
    <t>оплата услуг горячего и холодного водоснабжения, подвоз воды</t>
  </si>
  <si>
    <t>оплата услуг канализации, ассенизации, водоотведения</t>
  </si>
  <si>
    <t>арендная плата за пользование имуществом</t>
  </si>
  <si>
    <t>текущий  ремонт</t>
  </si>
  <si>
    <t>Противопожарные мероприятия (огнезащитная обработка имущества и зарядка огнетушителей)</t>
  </si>
  <si>
    <t>содержание в чистоте помещений, зданий, дворов, иного имущества</t>
  </si>
  <si>
    <t>проведение работ по ремонту и восстановлению эффективности функционирования коммунальных инженерных систем и коммуникаций, осуществляемых сверх регламентированного условиями и поставки коммунальных услуг перечня работ (технологических нужд)</t>
  </si>
  <si>
    <t>244.225.1128</t>
  </si>
  <si>
    <t>другие расходы по содержанию имущества</t>
  </si>
  <si>
    <t>Проведение проектных и изыскательских работ в целях разработки проектно-сметной документации для строительства, реконструкции, технического перевооружения, ремонта, реставрации объектов, а также работ по ее экспертизе</t>
  </si>
  <si>
    <t>Установка, наладка, монтаж охранной, пожарной сигнализации, локально-вычислительных сетей, систем видеонаблюдения, контроля доступа и другие монтажные работы</t>
  </si>
  <si>
    <t>услуги вневедомственной и ведомственной (в том числе пожарной) охраны</t>
  </si>
  <si>
    <t>услуги по страхованию</t>
  </si>
  <si>
    <t>244.226.1135</t>
  </si>
  <si>
    <t>закупка товаров, работ, услуг в сфере информационно-коммуникационных технологий</t>
  </si>
  <si>
    <t>подписка на периодические и справочные издания</t>
  </si>
  <si>
    <t>расходы на оплату договоров гражданско-правового характера, предметом которых являются участие в соревновании (его организации), сопровождение учащихся (студентов), заключенных с физическими лицами (спортсменами, тренерами, лицами, сопровождающими учащихся или студентов на соревнования, олимпиады и иные мероприятия)</t>
  </si>
  <si>
    <t>244.226.1138</t>
  </si>
  <si>
    <t>оплата за обучение на курсах повышения квалификации, подготовки и переподготовки специалистов</t>
  </si>
  <si>
    <t>иные работы и услуги</t>
  </si>
  <si>
    <t>выплата премий, денежных компенсаций, надбавок и иных выплат</t>
  </si>
  <si>
    <t>244.290.1146</t>
  </si>
  <si>
    <t>приобретение (изготовление) подарочной и сувенирной продукции, не предназначенной для дальнейшей перепродажи</t>
  </si>
  <si>
    <t>иные расходы</t>
  </si>
  <si>
    <t>244.290.1150</t>
  </si>
  <si>
    <t>приобретение (изготовление) основных средств</t>
  </si>
  <si>
    <t>приобретение строительных материалов</t>
  </si>
  <si>
    <t>244.340.1112</t>
  </si>
  <si>
    <t>приобретение мягкого инвентаря</t>
  </si>
  <si>
    <t>приобретение медикаментов и перевязочных средств</t>
  </si>
  <si>
    <t>приобретение продуктов питания</t>
  </si>
  <si>
    <t>244.340.1120</t>
  </si>
  <si>
    <t>приобретение горюче-смазочных материалов</t>
  </si>
  <si>
    <t>244.340.1121</t>
  </si>
  <si>
    <t>приобретение прочих материальных запасов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</si>
  <si>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</si>
  <si>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</si>
  <si>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</si>
  <si>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</si>
  <si>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</si>
  <si>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</si>
  <si>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</si>
  <si>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</si>
  <si>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Наименование</t>
  </si>
  <si>
    <t>Код строки</t>
  </si>
  <si>
    <t>Код по бюджетной классификации Российской Федерации</t>
  </si>
  <si>
    <t xml:space="preserve">Объем финансового обеспечения, руб. (с точностью до двух знаков после запятой - 0,00) </t>
  </si>
  <si>
    <t>всего</t>
  </si>
  <si>
    <t>субсидия на финансовое обеспечение выполнения муниципального задания (расшифровать по наименованиям) (код допКД, допКР)</t>
  </si>
  <si>
    <t>субсидии, предоставляемые в сответствие с абзацем вторым пункта 1 статьи 78.1 Бюджетного кодекса Российской Федерации (расшифровать по наименованиям) (код допКД, доп КР )</t>
  </si>
  <si>
    <t xml:space="preserve">субсидии на осуществление капитальных вложений                   </t>
  </si>
  <si>
    <t>поступления от оказания услуг (выполнение работ)на платной основе и от приносящей доход деятельности (расшифровать по наименованиям) (код допКД, доп КР)</t>
  </si>
  <si>
    <t xml:space="preserve">          III. Показатели по поступлениям и выплатам муниципального учреждения (подразделения)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</si>
  <si>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</si>
  <si>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</si>
  <si>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...</t>
  </si>
  <si>
    <t>на закупку товаров, работ, услуг по году начала закупки:</t>
  </si>
  <si>
    <t>Год начала закупки</t>
  </si>
  <si>
    <t>Сумма выплат по расходам на закупку товаров, работ и услуг (с точностью до двух знаков после запятой - 0,00)</t>
  </si>
  <si>
    <t>всего на закупки</t>
  </si>
  <si>
    <t>в соответствии с Федеральным законом от 05.04.2013 № 44-ФЗ «О контрактной системе в сфере закупок товаров, работ, услуг для обеспечения государственных и муниципальных нужд»</t>
  </si>
  <si>
    <t>в соответствии с Федеральным законом от 18.07.2011 № 223-ФЗ «О закупках товаров, работ, услуг отдельными видами юридических лиц»</t>
  </si>
  <si>
    <t>0001</t>
  </si>
  <si>
    <t>III.I. Показатели выплат по расходам на закупку товаров,</t>
  </si>
  <si>
    <t>работ, услуг учреждения (подразделения)</t>
  </si>
  <si>
    <t>IV. Сведения о средствах, поступающих во временное</t>
  </si>
  <si>
    <t>распоряжение учреждения (подразделения)</t>
  </si>
  <si>
    <t>(очередной финансовый год)</t>
  </si>
  <si>
    <t>Сумма (руб., с точностью до двух знаков после запятой - 0,00)</t>
  </si>
  <si>
    <t>Поступление</t>
  </si>
  <si>
    <t>Выбытие</t>
  </si>
  <si>
    <r>
      <t xml:space="preserve">                         </t>
    </r>
    <r>
      <rPr>
        <sz val="12"/>
        <color theme="1"/>
        <rFont val="Times New Roman"/>
        <family val="1"/>
        <charset val="204"/>
      </rPr>
      <t>V. Справочная информация</t>
    </r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</si>
  <si>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</si>
  <si>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</si>
  <si>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муниципального заказчика в соответствии с Бюджетным кодексом Российской Федерации), всего:</t>
  </si>
  <si>
    <t>Руководитель муниципального</t>
  </si>
  <si>
    <t>учреждения (подразделения)</t>
  </si>
  <si>
    <t xml:space="preserve">                                                                             (подпись) (расшифровка подписи)</t>
  </si>
  <si>
    <t>Руководитель финансово-экономической</t>
  </si>
  <si>
    <t>службы муниципального</t>
  </si>
  <si>
    <t>учреждения (подразделения)                          __________ _____________________</t>
  </si>
  <si>
    <t>Главный бухгалтер муниципального</t>
  </si>
  <si>
    <r>
      <t xml:space="preserve">"__" ___________ 20__ г.                       </t>
    </r>
    <r>
      <rPr>
        <sz val="10"/>
        <color theme="1"/>
        <rFont val="Courier New"/>
        <family val="3"/>
        <charset val="204"/>
      </rPr>
      <t xml:space="preserve">                      </t>
    </r>
  </si>
  <si>
    <t>_________________________</t>
  </si>
  <si>
    <t xml:space="preserve">                                                                                        </t>
  </si>
  <si>
    <t xml:space="preserve">                           (должность)         (подпись)         (расшифровка  подписи)    (телефон)</t>
  </si>
  <si>
    <t xml:space="preserve">Поступления от доходов, всего                      </t>
  </si>
  <si>
    <t>коды</t>
  </si>
  <si>
    <t xml:space="preserve">                      План финансово-хозяйственной деятельности</t>
  </si>
  <si>
    <t xml:space="preserve">                                                                                          (подпись)    (расшифровка подписи)          </t>
  </si>
  <si>
    <t xml:space="preserve">                                                                                                            утверждающего документ)          </t>
  </si>
  <si>
    <t xml:space="preserve">                                                                                                  (наименование должности лица,          </t>
  </si>
  <si>
    <t xml:space="preserve">                                                                                                                                УТВЕРЖДАЮ          </t>
  </si>
  <si>
    <t>Приложение № 1</t>
  </si>
  <si>
    <t>Дата</t>
  </si>
  <si>
    <t>по ОКЕИ</t>
  </si>
  <si>
    <t xml:space="preserve">Единица измерения: руб.  </t>
  </si>
  <si>
    <t>Дата предыдущего                                                                              утвержденного плана</t>
  </si>
  <si>
    <t xml:space="preserve">I.  Сведения о деятельности государственного бюджетного учреждения </t>
  </si>
  <si>
    <t xml:space="preserve">1.2.  Виды деятельности муниципального учреждения (подразделения), относящиеся в соответствии с уставом муниципального учреждения (положением подразделения) к его основным видам деятельности: </t>
  </si>
  <si>
    <t xml:space="preserve">1.1.  Цели деятельности учреждения (подразделения):  </t>
  </si>
  <si>
    <t>1.3. Перечень услуг (работ), относящихся в соответствии с уставом муниципального учреждения (положением подразделения) к основным видам деятельности муниципального учреждения (подразделения),  предоставление  которых  для физических и юридических лиц осуществляется, в том числе за плату:</t>
  </si>
  <si>
    <t>Сумма                            (тыс. рублей)</t>
  </si>
  <si>
    <t>на 2017г. очередной финансовый год</t>
  </si>
  <si>
    <t>на 2018г.  1-ый год планового периода</t>
  </si>
  <si>
    <t>на 2019г.  2-ой год планового периода</t>
  </si>
  <si>
    <t>111.211.0000</t>
  </si>
  <si>
    <t>112.212.1101</t>
  </si>
  <si>
    <t>112.212.1104</t>
  </si>
  <si>
    <t>112.212.1152</t>
  </si>
  <si>
    <t>112.222.1125</t>
  </si>
  <si>
    <t>119.213.0000</t>
  </si>
  <si>
    <t>244.221.0000</t>
  </si>
  <si>
    <t>244.222.1125</t>
  </si>
  <si>
    <t>244.223.1107</t>
  </si>
  <si>
    <t>244.223.1109</t>
  </si>
  <si>
    <t>244.223.1110</t>
  </si>
  <si>
    <t>244.223.1126</t>
  </si>
  <si>
    <t>244.224.0000</t>
  </si>
  <si>
    <t>244.225.1105</t>
  </si>
  <si>
    <t>244.225.1106</t>
  </si>
  <si>
    <t>244.225.1111</t>
  </si>
  <si>
    <t>244.225.1129</t>
  </si>
  <si>
    <t>244.226.1132</t>
  </si>
  <si>
    <t>244.226.1133</t>
  </si>
  <si>
    <t>244.226.1134</t>
  </si>
  <si>
    <t>244.226.1136</t>
  </si>
  <si>
    <t>244.226.1137</t>
  </si>
  <si>
    <t>244.226.1139</t>
  </si>
  <si>
    <t>244.226.1140</t>
  </si>
  <si>
    <t>244.290.1148</t>
  </si>
  <si>
    <t>244.310.1116</t>
  </si>
  <si>
    <t>244.340.1117</t>
  </si>
  <si>
    <t>244.340.1119</t>
  </si>
  <si>
    <t>244.340.1123</t>
  </si>
  <si>
    <t>Итого</t>
  </si>
  <si>
    <t>Остатки субсидии прошлых лет на финансовое обеспечение муниципального задания (ДопКР 2002)</t>
  </si>
  <si>
    <t>Субсидии на финансирование расходов на реализацию государственного стандарта общего образования за счет средств РС(Я) (ДопКР 2001)</t>
  </si>
  <si>
    <t>Субсидии муниципальным учреждениям на финансовое обеспечение муниципального задания на оказание муниципальных услуг (выполнение работ) (ДопКР 2000)</t>
  </si>
  <si>
    <r>
      <t xml:space="preserve">добровольные взносы и пожертвования физических и юридических лиц </t>
    </r>
    <r>
      <rPr>
        <b/>
        <sz val="10"/>
        <color theme="1"/>
        <rFont val="Times New Roman"/>
        <family val="1"/>
        <charset val="204"/>
      </rPr>
      <t xml:space="preserve"> </t>
    </r>
  </si>
  <si>
    <r>
      <t xml:space="preserve">доходы от возврата остатков субсидий прошлых лет  </t>
    </r>
    <r>
      <rPr>
        <b/>
        <sz val="10"/>
        <color theme="1"/>
        <rFont val="Times New Roman"/>
        <family val="1"/>
        <charset val="204"/>
      </rPr>
      <t xml:space="preserve"> </t>
    </r>
  </si>
  <si>
    <r>
      <t xml:space="preserve">возмещение расходов, связанных с проездом в отпуск </t>
    </r>
    <r>
      <rPr>
        <b/>
        <sz val="10"/>
        <color theme="1"/>
        <rFont val="Times New Roman"/>
        <family val="1"/>
        <charset val="204"/>
      </rPr>
      <t xml:space="preserve"> </t>
    </r>
  </si>
  <si>
    <r>
      <t>оказание материальной помощи населению</t>
    </r>
    <r>
      <rPr>
        <b/>
        <sz val="10"/>
        <color theme="1"/>
        <rFont val="Times New Roman"/>
        <family val="1"/>
        <charset val="204"/>
      </rPr>
      <t xml:space="preserve"> </t>
    </r>
  </si>
  <si>
    <t>Субсидии муниципальным учреждениям на расходы по уплате налогов за счет средств местного бюджета (ДопКР 2102)</t>
  </si>
  <si>
    <t>Субсидии муниципальным учреждениям на возмещение расходов, связанных с проездом в отпуск и выездом из РКС (ДопКР 2101)</t>
  </si>
  <si>
    <t>Субсидии муниципальным учреждениям на текущий и капитальный ремонт за счет средств местного бюджета (ДопКР 2103)</t>
  </si>
  <si>
    <t>Субсидии муниципальным учреждениям на приобретение оборудования за счет средств местного бюджета (ДопКР 2104)</t>
  </si>
  <si>
    <t>Субсидии муниципальным учреждениям на мероприятия по целевым программам за счет средств местного бюджета (ДопКР 2105)</t>
  </si>
  <si>
    <t>Родительские взносы (ДопКР 0701)</t>
  </si>
  <si>
    <t>Платные образовательные услуги (ДопКР 0702)</t>
  </si>
  <si>
    <t>Оплата за питание сотрудниками (ДопКР 0704)</t>
  </si>
  <si>
    <t>Добровольные взносы и пожертвования физических и юридических лиц (ДопКР 0708)</t>
  </si>
  <si>
    <t>гранты</t>
  </si>
  <si>
    <t xml:space="preserve"> (ДопКР 07..)</t>
  </si>
  <si>
    <t>Расходы на выплаты персоналу в целях обеспечения выполнения функций, всего:</t>
  </si>
  <si>
    <t>Наименование муниципального учреждения (подразделения)________________</t>
  </si>
  <si>
    <t>ИНН/КПП______________________</t>
  </si>
  <si>
    <t>Код по реестру участников бюджетного процесса, а также юридических лиц, не являющихся участниками бюджетного процесса______________________</t>
  </si>
  <si>
    <t>Наименование органа, осуществляющего функции главного распорядителя бюджетных средств______________________</t>
  </si>
  <si>
    <t>Адрес фактического местонахождения муниципального  учреждения (подразделения)________________</t>
  </si>
  <si>
    <t>Начальник Управления образования</t>
  </si>
  <si>
    <t>(период, на который утверждается план)</t>
  </si>
  <si>
    <t>244.221.1102</t>
  </si>
  <si>
    <t>на __________________________ 20__ г.</t>
  </si>
  <si>
    <t>на _______________ 20__ г.</t>
  </si>
  <si>
    <t>на ____________________________ 20__ г.</t>
  </si>
  <si>
    <t>______________________                    О.А.  Вицина</t>
  </si>
  <si>
    <t>Нерюнгринской районной администрации от 14.12.2016 № 1806</t>
  </si>
  <si>
    <t xml:space="preserve">муниципального учреждения Нерюнгринского района, утвержденному постановлением </t>
  </si>
  <si>
    <t xml:space="preserve">к Порядку составления и утверждения плана финансово-хозяйственной деятельности </t>
  </si>
  <si>
    <t xml:space="preserve">                                                                                                              "____" ______________ 20__ г.          </t>
  </si>
  <si>
    <t>Субсидии муниципальным учреждениям на обеспечение противопожарной и антитеррористической безопасности за счет средств местного бюджета   (ДопКР 2005)</t>
  </si>
  <si>
    <t>При этом, плановые показатели по расходам Раздела III Плана. по строке 260 графы 4 на соответствующий финансовый год должны быть равны показателям граф 4 - 6 по строке 0001 Раздела III.I Плана.                  (п.2.3 постановления)</t>
  </si>
  <si>
    <t>формула проверки</t>
  </si>
  <si>
    <t>Субсидии муниципальным учреждениям на культ-массовые, спортивные и другие мероприятия за счет средств местного бюджета (ДопКР 2108)</t>
  </si>
  <si>
    <t>Муниципальное учреждение дополнительного образования детско-юношеская спортивная школа "Лидер" города Нерюнгри</t>
  </si>
  <si>
    <t>678960, Российская Федерация, Республика Саха (Якутия), г. Нерюнгри пр-кт Дружбы народов 12/2</t>
  </si>
  <si>
    <t>1434027991 / 143401001</t>
  </si>
  <si>
    <t>Остатки субсидии на финансирование расходов на реализацию государственного стандарта за счет средств РС(Я) прошлых лет (ДопКР 2006)</t>
  </si>
  <si>
    <r>
      <t>(уполномоченное лицо)                                  __________ __</t>
    </r>
    <r>
      <rPr>
        <u/>
        <sz val="12"/>
        <color theme="1"/>
        <rFont val="Times New Roman"/>
        <family val="1"/>
        <charset val="204"/>
      </rPr>
      <t>Андрющенко А.Б.</t>
    </r>
    <r>
      <rPr>
        <sz val="12"/>
        <color theme="1"/>
        <rFont val="Times New Roman"/>
        <family val="1"/>
        <charset val="204"/>
      </rPr>
      <t>__</t>
    </r>
  </si>
  <si>
    <t>Муниципальное казенное учреждение Управление образования Нерюнгринского района</t>
  </si>
  <si>
    <t>Субсидии на укрепление МТБ учреждений образования за счет средств благотворительной помощи  (ДопКР 2120)</t>
  </si>
  <si>
    <t>5083</t>
  </si>
  <si>
    <t>2060</t>
  </si>
  <si>
    <t>47</t>
  </si>
  <si>
    <t>физическая и спортивная подготовка детей, подростков и молодежи, развитие мотивации личности детей к оздоровлению и физическому развитию, в интересах личности, общества и государства</t>
  </si>
  <si>
    <t>дополнительное образование</t>
  </si>
  <si>
    <t>нет</t>
  </si>
  <si>
    <r>
      <t>учреждения (подразделения)                          __________ __</t>
    </r>
    <r>
      <rPr>
        <u/>
        <sz val="12"/>
        <color theme="1"/>
        <rFont val="Times New Roman"/>
        <family val="1"/>
        <charset val="204"/>
      </rPr>
      <t>Вакулина Т.С._______</t>
    </r>
    <r>
      <rPr>
        <sz val="12"/>
        <color theme="1"/>
        <rFont val="Times New Roman"/>
        <family val="1"/>
        <charset val="204"/>
      </rPr>
      <t>_</t>
    </r>
  </si>
  <si>
    <r>
      <t>Исполнитель _</t>
    </r>
    <r>
      <rPr>
        <u/>
        <sz val="12"/>
        <color theme="1"/>
        <rFont val="Times New Roman"/>
        <family val="1"/>
        <charset val="204"/>
      </rPr>
      <t>экономист___</t>
    </r>
    <r>
      <rPr>
        <sz val="12"/>
        <color theme="1"/>
        <rFont val="Times New Roman"/>
        <family val="1"/>
        <charset val="204"/>
      </rPr>
      <t>__ _____________ _</t>
    </r>
    <r>
      <rPr>
        <u/>
        <sz val="12"/>
        <color theme="1"/>
        <rFont val="Times New Roman"/>
        <family val="1"/>
        <charset val="204"/>
      </rPr>
      <t xml:space="preserve">     Панаева И.А.            </t>
    </r>
    <r>
      <rPr>
        <sz val="12"/>
        <color theme="1"/>
        <rFont val="Times New Roman"/>
        <family val="1"/>
        <charset val="204"/>
      </rPr>
      <t>_    _</t>
    </r>
    <r>
      <rPr>
        <u/>
        <sz val="12"/>
        <color theme="1"/>
        <rFont val="Times New Roman"/>
        <family val="1"/>
        <charset val="204"/>
      </rPr>
      <t>4 -12-74</t>
    </r>
    <r>
      <rPr>
        <sz val="12"/>
        <color theme="1"/>
        <rFont val="Times New Roman"/>
        <family val="1"/>
        <charset val="204"/>
      </rPr>
      <t>_</t>
    </r>
  </si>
  <si>
    <t xml:space="preserve">                     на плановый период 2018 год.</t>
  </si>
  <si>
    <t xml:space="preserve">                     на плановый период 2019 год.</t>
  </si>
  <si>
    <t>на 2017 год и</t>
  </si>
  <si>
    <t xml:space="preserve"> плановый период 2018-2019 гг</t>
  </si>
  <si>
    <t xml:space="preserve">            средства подлежащие возврату в бюджет:</t>
  </si>
  <si>
    <t xml:space="preserve">« 06 »  февраля    2017 г. </t>
  </si>
  <si>
    <t>06.02.2017г.</t>
  </si>
  <si>
    <t xml:space="preserve">                     на 06 февраля 2017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</si>
</sst>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 ;[Red]\-#,##0.00\ 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u/>
      <sz val="11"/>
      <color theme="10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indexed="8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  <xf numFmtId="0" fontId="20" fillId="0" borderId="0"/>
  </cellStyleXfs>
  <cellXfs count="115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0" fillId="0" borderId="0" xfId="0" applyNumberForma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1" fillId="0" borderId="0" xfId="0" applyFont="1" applyAlignment="1">
      <alignment horizontal="right" vertical="center"/>
    </xf>
    <xf numFmtId="0" fontId="0" fillId="0" borderId="0" xfId="0" applyBorder="1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justify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left" vertical="top" wrapText="1" indent="4"/>
    </xf>
    <xf numFmtId="0" fontId="6" fillId="0" borderId="0" xfId="1" applyBorder="1" applyAlignment="1" applyProtection="1">
      <alignment vertical="top" wrapText="1"/>
    </xf>
    <xf numFmtId="0" fontId="5" fillId="0" borderId="0" xfId="0" applyFont="1" applyBorder="1" applyAlignment="1">
      <alignment horizontal="justify"/>
    </xf>
    <xf numFmtId="0" fontId="6" fillId="0" borderId="0" xfId="1" applyBorder="1" applyAlignment="1" applyProtection="1">
      <alignment horizontal="justify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0" xfId="0" applyFont="1" applyFill="1" applyAlignment="1">
      <alignment vertical="top" wrapText="1"/>
    </xf>
    <xf numFmtId="0" fontId="9" fillId="0" borderId="2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justify" wrapText="1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justify" wrapText="1"/>
    </xf>
    <xf numFmtId="0" fontId="2" fillId="0" borderId="0" xfId="0" applyFont="1" applyBorder="1" applyAlignment="1">
      <alignment wrapText="1"/>
    </xf>
    <xf numFmtId="0" fontId="2" fillId="0" borderId="2" xfId="0" applyFont="1" applyBorder="1" applyAlignment="1">
      <alignment horizontal="justify" wrapText="1"/>
    </xf>
    <xf numFmtId="14" fontId="3" fillId="0" borderId="1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justify" wrapText="1"/>
    </xf>
    <xf numFmtId="0" fontId="10" fillId="0" borderId="0" xfId="0" applyFont="1" applyBorder="1" applyAlignment="1">
      <alignment horizontal="right" wrapText="1"/>
    </xf>
    <xf numFmtId="0" fontId="10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" fillId="0" borderId="0" xfId="0" applyFont="1" applyFill="1" applyAlignment="1"/>
    <xf numFmtId="0" fontId="2" fillId="0" borderId="0" xfId="0" applyFont="1" applyFill="1"/>
    <xf numFmtId="0" fontId="1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right" vertical="center" wrapText="1"/>
    </xf>
    <xf numFmtId="164" fontId="10" fillId="0" borderId="3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43" fontId="10" fillId="0" borderId="1" xfId="0" applyNumberFormat="1" applyFont="1" applyFill="1" applyBorder="1" applyAlignment="1">
      <alignment horizontal="right" vertical="center" wrapText="1"/>
    </xf>
    <xf numFmtId="0" fontId="17" fillId="0" borderId="0" xfId="0" applyFont="1" applyFill="1"/>
    <xf numFmtId="0" fontId="10" fillId="0" borderId="1" xfId="0" applyFont="1" applyFill="1" applyBorder="1" applyAlignment="1">
      <alignment vertical="center"/>
    </xf>
    <xf numFmtId="164" fontId="13" fillId="0" borderId="1" xfId="0" applyNumberFormat="1" applyFont="1" applyFill="1" applyBorder="1" applyAlignment="1">
      <alignment horizontal="right" vertical="center"/>
    </xf>
    <xf numFmtId="164" fontId="10" fillId="0" borderId="1" xfId="0" applyNumberFormat="1" applyFont="1" applyFill="1" applyBorder="1" applyAlignment="1">
      <alignment horizontal="right" vertical="center"/>
    </xf>
    <xf numFmtId="164" fontId="0" fillId="0" borderId="0" xfId="0" applyNumberFormat="1" applyFill="1"/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3" fontId="19" fillId="0" borderId="0" xfId="2" applyFont="1" applyFill="1"/>
    <xf numFmtId="43" fontId="0" fillId="0" borderId="0" xfId="0" applyNumberFormat="1" applyFill="1"/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right" wrapText="1"/>
    </xf>
    <xf numFmtId="0" fontId="10" fillId="0" borderId="8" xfId="0" applyFont="1" applyBorder="1" applyAlignment="1">
      <alignment horizontal="right" wrapText="1"/>
    </xf>
    <xf numFmtId="0" fontId="16" fillId="0" borderId="0" xfId="0" applyFont="1" applyAlignment="1">
      <alignment horizontal="center"/>
    </xf>
    <xf numFmtId="0" fontId="14" fillId="0" borderId="0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</cellXfs>
  <cellStyles count="4">
    <cellStyle name="Гиперссылка" xfId="1" builtinId="8"/>
    <cellStyle name="Обычный" xfId="0" builtinId="0"/>
    <cellStyle name="Обычный 2" xfId="3"/>
    <cellStyle name="Финансовый" xfId="2" builtinId="3"/>
  </cellStyles>
  <dxfs count="0"/>
  <tableStyles count="0" defaultTableStyle="TableStyleMedium2" defaultPivotStyle="PivotStyleLight16"/>
  <colors>
    <mruColors>
      <color rgb="FF0099FF"/>
      <color rgb="FFFFCCFF"/>
      <color rgb="FF00FF00"/>
      <color rgb="FF9900CC"/>
      <color rgb="FFFF0066"/>
      <color rgb="FFCCFF99"/>
      <color rgb="FF0000CC"/>
      <color rgb="FFCCFFCC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00"/>
  </sheetPr>
  <dimension ref="A1:D27"/>
  <sheetViews>
    <sheetView tabSelected="1" topLeftCell="A13" workbookViewId="0">
      <selection activeCell="I16" sqref="I16"/>
    </sheetView>
  </sheetViews>
  <sheetFormatPr defaultRowHeight="15"/>
  <cols>
    <col min="1" max="1" width="36.85546875" customWidth="1"/>
    <col min="2" max="2" width="41.85546875" customWidth="1"/>
    <col min="3" max="3" width="11.28515625" customWidth="1"/>
    <col min="4" max="4" width="18.42578125" customWidth="1"/>
  </cols>
  <sheetData>
    <row r="1" spans="1:4">
      <c r="A1" s="87" t="s">
        <v>270</v>
      </c>
      <c r="B1" s="87"/>
      <c r="C1" s="87"/>
      <c r="D1" s="87"/>
    </row>
    <row r="2" spans="1:4">
      <c r="A2" s="87" t="s">
        <v>346</v>
      </c>
      <c r="B2" s="87"/>
      <c r="C2" s="87"/>
      <c r="D2" s="87"/>
    </row>
    <row r="3" spans="1:4">
      <c r="A3" s="87" t="s">
        <v>345</v>
      </c>
      <c r="B3" s="87"/>
      <c r="C3" s="87"/>
      <c r="D3" s="87"/>
    </row>
    <row r="4" spans="1:4">
      <c r="A4" s="87" t="s">
        <v>344</v>
      </c>
      <c r="B4" s="87"/>
      <c r="C4" s="87"/>
      <c r="D4" s="87"/>
    </row>
    <row r="5" spans="1:4" ht="25.15" customHeight="1"/>
    <row r="6" spans="1:4" ht="15.75">
      <c r="A6" s="86" t="s">
        <v>269</v>
      </c>
      <c r="B6" s="86"/>
      <c r="C6" s="86"/>
      <c r="D6" s="86"/>
    </row>
    <row r="7" spans="1:4" ht="16.149999999999999" customHeight="1">
      <c r="A7" s="88" t="s">
        <v>337</v>
      </c>
      <c r="B7" s="88"/>
      <c r="C7" s="88"/>
      <c r="D7" s="88"/>
    </row>
    <row r="8" spans="1:4" ht="14.1" customHeight="1">
      <c r="A8" s="87" t="s">
        <v>268</v>
      </c>
      <c r="B8" s="87"/>
      <c r="C8" s="87"/>
      <c r="D8" s="87"/>
    </row>
    <row r="9" spans="1:4" ht="14.1" customHeight="1">
      <c r="A9" s="87" t="s">
        <v>267</v>
      </c>
      <c r="B9" s="87"/>
      <c r="C9" s="87"/>
      <c r="D9" s="87"/>
    </row>
    <row r="10" spans="1:4" ht="18.600000000000001" customHeight="1">
      <c r="A10" s="88" t="s">
        <v>343</v>
      </c>
      <c r="B10" s="88"/>
      <c r="C10" s="88"/>
      <c r="D10" s="88"/>
    </row>
    <row r="11" spans="1:4" ht="14.1" customHeight="1">
      <c r="A11" s="87" t="s">
        <v>266</v>
      </c>
      <c r="B11" s="87"/>
      <c r="C11" s="87"/>
      <c r="D11" s="87"/>
    </row>
    <row r="12" spans="1:4" ht="19.149999999999999" customHeight="1">
      <c r="A12" s="89" t="s">
        <v>347</v>
      </c>
      <c r="B12" s="89"/>
      <c r="C12" s="89"/>
      <c r="D12" s="89"/>
    </row>
    <row r="13" spans="1:4" ht="14.1" customHeight="1"/>
    <row r="14" spans="1:4" ht="20.25" customHeight="1">
      <c r="A14" s="86" t="s">
        <v>265</v>
      </c>
      <c r="B14" s="86"/>
      <c r="C14" s="86"/>
      <c r="D14" s="86"/>
    </row>
    <row r="15" spans="1:4" ht="20.25" customHeight="1">
      <c r="A15" s="83" t="s">
        <v>369</v>
      </c>
      <c r="B15" s="83"/>
      <c r="C15" s="83"/>
      <c r="D15" s="83"/>
    </row>
    <row r="16" spans="1:4" ht="20.25" customHeight="1">
      <c r="A16" s="83" t="s">
        <v>370</v>
      </c>
      <c r="B16" s="83"/>
      <c r="C16" s="83"/>
      <c r="D16" s="83"/>
    </row>
    <row r="17" spans="1:4" ht="20.25" customHeight="1">
      <c r="A17" s="86" t="s">
        <v>338</v>
      </c>
      <c r="B17" s="86"/>
      <c r="C17" s="86"/>
      <c r="D17" s="86"/>
    </row>
    <row r="18" spans="1:4" ht="14.1" customHeight="1"/>
    <row r="19" spans="1:4" ht="18" customHeight="1">
      <c r="A19" s="38"/>
      <c r="B19" s="38"/>
      <c r="C19" s="38"/>
      <c r="D19" s="40" t="s">
        <v>264</v>
      </c>
    </row>
    <row r="20" spans="1:4" ht="18" customHeight="1">
      <c r="B20" s="49" t="s">
        <v>372</v>
      </c>
      <c r="C20" s="52" t="s">
        <v>271</v>
      </c>
      <c r="D20" s="48" t="s">
        <v>373</v>
      </c>
    </row>
    <row r="21" spans="1:4" ht="29.45" customHeight="1">
      <c r="A21" s="39"/>
      <c r="B21" s="81" t="s">
        <v>274</v>
      </c>
      <c r="C21" s="82"/>
      <c r="D21" s="51"/>
    </row>
    <row r="22" spans="1:4" ht="82.5" customHeight="1">
      <c r="A22" s="43" t="s">
        <v>332</v>
      </c>
      <c r="B22" s="84" t="s">
        <v>352</v>
      </c>
      <c r="C22" s="85"/>
      <c r="D22" s="50"/>
    </row>
    <row r="23" spans="1:4" ht="26.25" customHeight="1">
      <c r="A23" s="43" t="s">
        <v>333</v>
      </c>
      <c r="B23" s="47" t="s">
        <v>354</v>
      </c>
      <c r="C23" s="53"/>
      <c r="D23" s="50"/>
    </row>
    <row r="24" spans="1:4" ht="88.5" customHeight="1">
      <c r="A24" s="22" t="s">
        <v>334</v>
      </c>
      <c r="B24" s="45"/>
      <c r="C24" s="53"/>
      <c r="D24" s="50"/>
    </row>
    <row r="25" spans="1:4" ht="24.75" customHeight="1">
      <c r="A25" s="43" t="s">
        <v>273</v>
      </c>
      <c r="B25" s="43"/>
      <c r="C25" s="54" t="s">
        <v>272</v>
      </c>
      <c r="D25" s="50">
        <v>383</v>
      </c>
    </row>
    <row r="26" spans="1:4" ht="78.75">
      <c r="A26" s="43" t="s">
        <v>335</v>
      </c>
      <c r="B26" s="44" t="s">
        <v>357</v>
      </c>
      <c r="C26" s="53"/>
      <c r="D26" s="50"/>
    </row>
    <row r="27" spans="1:4" ht="82.5" customHeight="1">
      <c r="A27" s="46" t="s">
        <v>336</v>
      </c>
      <c r="B27" s="44" t="s">
        <v>353</v>
      </c>
      <c r="C27" s="53"/>
      <c r="D27" s="40"/>
    </row>
  </sheetData>
  <mergeCells count="17">
    <mergeCell ref="A1:D1"/>
    <mergeCell ref="A2:D2"/>
    <mergeCell ref="A3:D3"/>
    <mergeCell ref="A4:D4"/>
    <mergeCell ref="A14:D14"/>
    <mergeCell ref="A7:D7"/>
    <mergeCell ref="A8:D8"/>
    <mergeCell ref="A9:D9"/>
    <mergeCell ref="A10:D10"/>
    <mergeCell ref="A6:D6"/>
    <mergeCell ref="A11:D11"/>
    <mergeCell ref="A12:D12"/>
    <mergeCell ref="B21:C21"/>
    <mergeCell ref="A15:D15"/>
    <mergeCell ref="B22:C22"/>
    <mergeCell ref="A16:D16"/>
    <mergeCell ref="A17:D17"/>
  </mergeCells>
  <pageMargins left="0.98425196850393704" right="0.59055118110236227" top="0.59055118110236227" bottom="0.59055118110236227" header="0.19685039370078741" footer="0.19685039370078741"/>
  <pageSetup paperSize="9" scale="75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FF00"/>
  </sheetPr>
  <dimension ref="A1:B117"/>
  <sheetViews>
    <sheetView zoomScale="130" zoomScaleNormal="130" workbookViewId="0">
      <selection activeCell="A11" sqref="A11:B11"/>
    </sheetView>
  </sheetViews>
  <sheetFormatPr defaultRowHeight="15"/>
  <cols>
    <col min="1" max="1" width="74.140625" customWidth="1"/>
    <col min="2" max="2" width="18.42578125" style="5" customWidth="1"/>
  </cols>
  <sheetData>
    <row r="1" spans="1:2" s="41" customFormat="1" ht="15" customHeight="1">
      <c r="A1" s="95" t="s">
        <v>275</v>
      </c>
      <c r="B1" s="95"/>
    </row>
    <row r="2" spans="1:2" s="41" customFormat="1" ht="25.5" customHeight="1">
      <c r="A2" s="94" t="s">
        <v>277</v>
      </c>
      <c r="B2" s="94"/>
    </row>
    <row r="3" spans="1:2" s="41" customFormat="1" ht="26.25" customHeight="1">
      <c r="A3" s="96" t="s">
        <v>362</v>
      </c>
      <c r="B3" s="96"/>
    </row>
    <row r="4" spans="1:2" s="41" customFormat="1" ht="33" customHeight="1">
      <c r="A4" s="94" t="s">
        <v>276</v>
      </c>
      <c r="B4" s="94"/>
    </row>
    <row r="5" spans="1:2" s="41" customFormat="1">
      <c r="A5" s="96" t="s">
        <v>363</v>
      </c>
      <c r="B5" s="96"/>
    </row>
    <row r="6" spans="1:2" s="41" customFormat="1" ht="42.6" customHeight="1">
      <c r="A6" s="94" t="s">
        <v>278</v>
      </c>
      <c r="B6" s="94"/>
    </row>
    <row r="7" spans="1:2" s="41" customFormat="1">
      <c r="A7" s="42" t="s">
        <v>364</v>
      </c>
      <c r="B7" s="42"/>
    </row>
    <row r="8" spans="1:2">
      <c r="A8" s="91"/>
      <c r="B8" s="91"/>
    </row>
    <row r="9" spans="1:2" ht="15.75">
      <c r="A9" s="92" t="s">
        <v>88</v>
      </c>
      <c r="B9" s="92"/>
    </row>
    <row r="10" spans="1:2" ht="15.75">
      <c r="A10" s="92" t="s">
        <v>86</v>
      </c>
      <c r="B10" s="92"/>
    </row>
    <row r="11" spans="1:2" ht="15.75">
      <c r="A11" s="93" t="s">
        <v>342</v>
      </c>
      <c r="B11" s="93"/>
    </row>
    <row r="12" spans="1:2" ht="15.75">
      <c r="A12" s="93" t="s">
        <v>87</v>
      </c>
      <c r="B12" s="93"/>
    </row>
    <row r="13" spans="1:2" ht="15.75">
      <c r="A13" s="90"/>
      <c r="B13" s="90"/>
    </row>
    <row r="14" spans="1:2" s="2" customFormat="1" ht="34.5" customHeight="1">
      <c r="A14" s="3" t="s">
        <v>0</v>
      </c>
      <c r="B14" s="6" t="s">
        <v>279</v>
      </c>
    </row>
    <row r="15" spans="1:2" s="2" customFormat="1" ht="20.100000000000001" customHeight="1">
      <c r="A15" s="8" t="s">
        <v>1</v>
      </c>
      <c r="B15" s="7"/>
    </row>
    <row r="16" spans="1:2" s="2" customFormat="1" ht="20.100000000000001" customHeight="1">
      <c r="A16" s="8" t="s">
        <v>2</v>
      </c>
      <c r="B16" s="7"/>
    </row>
    <row r="17" spans="1:2" s="2" customFormat="1" ht="39.950000000000003" customHeight="1">
      <c r="A17" s="8" t="s">
        <v>3</v>
      </c>
      <c r="B17" s="7"/>
    </row>
    <row r="18" spans="1:2" s="2" customFormat="1" ht="20.100000000000001" customHeight="1">
      <c r="A18" s="8" t="s">
        <v>4</v>
      </c>
      <c r="B18" s="7"/>
    </row>
    <row r="19" spans="1:2" s="2" customFormat="1" ht="39.950000000000003" customHeight="1">
      <c r="A19" s="8" t="s">
        <v>5</v>
      </c>
      <c r="B19" s="7"/>
    </row>
    <row r="20" spans="1:2" s="2" customFormat="1" ht="60" customHeight="1">
      <c r="A20" s="8" t="s">
        <v>6</v>
      </c>
      <c r="B20" s="7"/>
    </row>
    <row r="21" spans="1:2" s="2" customFormat="1" ht="60" customHeight="1">
      <c r="A21" s="8" t="s">
        <v>7</v>
      </c>
      <c r="B21" s="7"/>
    </row>
    <row r="22" spans="1:2" s="2" customFormat="1" ht="39.950000000000003" customHeight="1">
      <c r="A22" s="8" t="s">
        <v>8</v>
      </c>
      <c r="B22" s="7"/>
    </row>
    <row r="23" spans="1:2" s="2" customFormat="1" ht="39.950000000000003" customHeight="1">
      <c r="A23" s="8" t="s">
        <v>9</v>
      </c>
      <c r="B23" s="7" t="s">
        <v>359</v>
      </c>
    </row>
    <row r="24" spans="1:2" s="2" customFormat="1" ht="20.100000000000001" customHeight="1">
      <c r="A24" s="8" t="s">
        <v>4</v>
      </c>
      <c r="B24" s="7"/>
    </row>
    <row r="25" spans="1:2" s="2" customFormat="1" ht="39.950000000000003" customHeight="1">
      <c r="A25" s="8" t="s">
        <v>10</v>
      </c>
      <c r="B25" s="7" t="s">
        <v>360</v>
      </c>
    </row>
    <row r="26" spans="1:2" s="2" customFormat="1" ht="39.950000000000003" customHeight="1">
      <c r="A26" s="8" t="s">
        <v>11</v>
      </c>
      <c r="B26" s="7" t="s">
        <v>361</v>
      </c>
    </row>
    <row r="27" spans="1:2" s="2" customFormat="1" ht="20.100000000000001" customHeight="1">
      <c r="A27" s="8" t="s">
        <v>12</v>
      </c>
      <c r="B27" s="7"/>
    </row>
    <row r="28" spans="1:2" s="2" customFormat="1" ht="20.100000000000001" customHeight="1">
      <c r="A28" s="8" t="s">
        <v>2</v>
      </c>
      <c r="B28" s="7"/>
    </row>
    <row r="29" spans="1:2" s="2" customFormat="1" ht="20.100000000000001" customHeight="1">
      <c r="A29" s="8" t="s">
        <v>13</v>
      </c>
      <c r="B29" s="7"/>
    </row>
    <row r="30" spans="1:2" s="2" customFormat="1" ht="20.100000000000001" customHeight="1">
      <c r="A30" s="8" t="s">
        <v>4</v>
      </c>
      <c r="B30" s="7"/>
    </row>
    <row r="31" spans="1:2" s="2" customFormat="1" ht="39.950000000000003" customHeight="1">
      <c r="A31" s="8" t="s">
        <v>14</v>
      </c>
      <c r="B31" s="7"/>
    </row>
    <row r="32" spans="1:2" s="2" customFormat="1" ht="39.950000000000003" customHeight="1">
      <c r="A32" s="8" t="s">
        <v>15</v>
      </c>
      <c r="B32" s="7"/>
    </row>
    <row r="33" spans="1:2" s="2" customFormat="1" ht="39.950000000000003" customHeight="1">
      <c r="A33" s="8" t="s">
        <v>16</v>
      </c>
      <c r="B33" s="7"/>
    </row>
    <row r="34" spans="1:2" s="2" customFormat="1" ht="20.100000000000001" customHeight="1">
      <c r="A34" s="8" t="s">
        <v>17</v>
      </c>
      <c r="B34" s="7"/>
    </row>
    <row r="35" spans="1:2" s="2" customFormat="1" ht="20.100000000000001" customHeight="1">
      <c r="A35" s="8" t="s">
        <v>4</v>
      </c>
      <c r="B35" s="7"/>
    </row>
    <row r="36" spans="1:2" s="2" customFormat="1" ht="39.950000000000003" customHeight="1">
      <c r="A36" s="8" t="s">
        <v>18</v>
      </c>
      <c r="B36" s="7"/>
    </row>
    <row r="37" spans="1:2" s="2" customFormat="1" ht="20.100000000000001" customHeight="1">
      <c r="A37" s="8" t="s">
        <v>19</v>
      </c>
      <c r="B37" s="7"/>
    </row>
    <row r="38" spans="1:2" s="2" customFormat="1" ht="20.100000000000001" customHeight="1">
      <c r="A38" s="8" t="s">
        <v>4</v>
      </c>
      <c r="B38" s="7"/>
    </row>
    <row r="39" spans="1:2" s="2" customFormat="1" ht="60" customHeight="1">
      <c r="A39" s="8" t="s">
        <v>20</v>
      </c>
      <c r="B39" s="7"/>
    </row>
    <row r="40" spans="1:2" s="2" customFormat="1" ht="20.100000000000001" customHeight="1">
      <c r="A40" s="8" t="s">
        <v>2</v>
      </c>
      <c r="B40" s="7"/>
    </row>
    <row r="41" spans="1:2" s="2" customFormat="1" ht="39.950000000000003" customHeight="1">
      <c r="A41" s="8" t="s">
        <v>21</v>
      </c>
      <c r="B41" s="7"/>
    </row>
    <row r="42" spans="1:2" s="2" customFormat="1" ht="39.950000000000003" customHeight="1">
      <c r="A42" s="8" t="s">
        <v>22</v>
      </c>
      <c r="B42" s="7"/>
    </row>
    <row r="43" spans="1:2" s="2" customFormat="1" ht="39.950000000000003" customHeight="1">
      <c r="A43" s="8" t="s">
        <v>23</v>
      </c>
      <c r="B43" s="7"/>
    </row>
    <row r="44" spans="1:2" s="2" customFormat="1" ht="39.950000000000003" customHeight="1">
      <c r="A44" s="8" t="s">
        <v>24</v>
      </c>
      <c r="B44" s="7"/>
    </row>
    <row r="45" spans="1:2" s="2" customFormat="1" ht="39.950000000000003" customHeight="1">
      <c r="A45" s="8" t="s">
        <v>25</v>
      </c>
      <c r="B45" s="7"/>
    </row>
    <row r="46" spans="1:2" s="2" customFormat="1" ht="20.100000000000001" customHeight="1">
      <c r="A46" s="8" t="s">
        <v>2</v>
      </c>
      <c r="B46" s="7"/>
    </row>
    <row r="47" spans="1:2" s="2" customFormat="1" ht="20.100000000000001" customHeight="1">
      <c r="A47" s="8" t="s">
        <v>26</v>
      </c>
      <c r="B47" s="7"/>
    </row>
    <row r="48" spans="1:2" s="2" customFormat="1" ht="20.100000000000001" customHeight="1">
      <c r="A48" s="8" t="s">
        <v>27</v>
      </c>
      <c r="B48" s="7"/>
    </row>
    <row r="49" spans="1:2" s="2" customFormat="1" ht="39.950000000000003" customHeight="1">
      <c r="A49" s="8" t="s">
        <v>28</v>
      </c>
      <c r="B49" s="7"/>
    </row>
    <row r="50" spans="1:2" s="2" customFormat="1" ht="39.950000000000003" customHeight="1">
      <c r="A50" s="8" t="s">
        <v>29</v>
      </c>
      <c r="B50" s="7"/>
    </row>
    <row r="51" spans="1:2" s="2" customFormat="1" ht="20.100000000000001" customHeight="1">
      <c r="A51" s="8" t="s">
        <v>30</v>
      </c>
      <c r="B51" s="7"/>
    </row>
    <row r="52" spans="1:2" s="2" customFormat="1" ht="39.950000000000003" customHeight="1">
      <c r="A52" s="8" t="s">
        <v>31</v>
      </c>
      <c r="B52" s="7"/>
    </row>
    <row r="53" spans="1:2" s="2" customFormat="1" ht="39.950000000000003" customHeight="1">
      <c r="A53" s="8" t="s">
        <v>32</v>
      </c>
      <c r="B53" s="7"/>
    </row>
    <row r="54" spans="1:2" s="2" customFormat="1" ht="20.100000000000001" customHeight="1">
      <c r="A54" s="8" t="s">
        <v>2</v>
      </c>
      <c r="B54" s="7"/>
    </row>
    <row r="55" spans="1:2" s="2" customFormat="1" ht="20.100000000000001" customHeight="1">
      <c r="A55" s="8" t="s">
        <v>33</v>
      </c>
      <c r="B55" s="7"/>
    </row>
    <row r="56" spans="1:2" s="2" customFormat="1" ht="39.950000000000003" customHeight="1">
      <c r="A56" s="8" t="s">
        <v>34</v>
      </c>
      <c r="B56" s="7"/>
    </row>
    <row r="57" spans="1:2" s="2" customFormat="1" ht="39.950000000000003" customHeight="1">
      <c r="A57" s="8" t="s">
        <v>35</v>
      </c>
      <c r="B57" s="7"/>
    </row>
    <row r="58" spans="1:2" s="2" customFormat="1" ht="20.100000000000001" customHeight="1">
      <c r="A58" s="8" t="s">
        <v>36</v>
      </c>
      <c r="B58" s="7"/>
    </row>
    <row r="59" spans="1:2" s="2" customFormat="1" ht="39.950000000000003" customHeight="1">
      <c r="A59" s="8" t="s">
        <v>37</v>
      </c>
      <c r="B59" s="7"/>
    </row>
    <row r="60" spans="1:2" s="2" customFormat="1" ht="20.100000000000001" customHeight="1">
      <c r="A60" s="8" t="s">
        <v>38</v>
      </c>
      <c r="B60" s="7"/>
    </row>
    <row r="61" spans="1:2" s="2" customFormat="1" ht="20.100000000000001" customHeight="1">
      <c r="A61" s="8" t="s">
        <v>2</v>
      </c>
      <c r="B61" s="7"/>
    </row>
    <row r="62" spans="1:2" s="2" customFormat="1" ht="20.100000000000001" customHeight="1">
      <c r="A62" s="8" t="s">
        <v>39</v>
      </c>
      <c r="B62" s="7"/>
    </row>
    <row r="63" spans="1:2" s="2" customFormat="1" ht="20.100000000000001" customHeight="1">
      <c r="A63" s="8" t="s">
        <v>4</v>
      </c>
      <c r="B63" s="7"/>
    </row>
    <row r="64" spans="1:2" s="2" customFormat="1" ht="39.950000000000003" customHeight="1">
      <c r="A64" s="8" t="s">
        <v>40</v>
      </c>
      <c r="B64" s="7"/>
    </row>
    <row r="65" spans="1:2" s="2" customFormat="1" ht="20.100000000000001" customHeight="1">
      <c r="A65" s="8" t="s">
        <v>2</v>
      </c>
      <c r="B65" s="7"/>
    </row>
    <row r="66" spans="1:2" s="2" customFormat="1" ht="20.100000000000001" customHeight="1">
      <c r="A66" s="8" t="s">
        <v>41</v>
      </c>
      <c r="B66" s="7"/>
    </row>
    <row r="67" spans="1:2" s="2" customFormat="1" ht="20.100000000000001" customHeight="1">
      <c r="A67" s="8" t="s">
        <v>42</v>
      </c>
      <c r="B67" s="7"/>
    </row>
    <row r="68" spans="1:2" s="2" customFormat="1" ht="20.100000000000001" customHeight="1">
      <c r="A68" s="8" t="s">
        <v>43</v>
      </c>
      <c r="B68" s="7"/>
    </row>
    <row r="69" spans="1:2" s="2" customFormat="1" ht="20.100000000000001" customHeight="1">
      <c r="A69" s="8" t="s">
        <v>44</v>
      </c>
      <c r="B69" s="7"/>
    </row>
    <row r="70" spans="1:2" s="2" customFormat="1" ht="20.100000000000001" customHeight="1">
      <c r="A70" s="8" t="s">
        <v>45</v>
      </c>
      <c r="B70" s="7"/>
    </row>
    <row r="71" spans="1:2" s="2" customFormat="1" ht="20.100000000000001" customHeight="1">
      <c r="A71" s="8" t="s">
        <v>46</v>
      </c>
      <c r="B71" s="7"/>
    </row>
    <row r="72" spans="1:2" s="2" customFormat="1" ht="20.100000000000001" customHeight="1">
      <c r="A72" s="8" t="s">
        <v>47</v>
      </c>
      <c r="B72" s="7"/>
    </row>
    <row r="73" spans="1:2" s="2" customFormat="1" ht="20.100000000000001" customHeight="1">
      <c r="A73" s="8" t="s">
        <v>48</v>
      </c>
      <c r="B73" s="7"/>
    </row>
    <row r="74" spans="1:2" s="2" customFormat="1" ht="20.100000000000001" customHeight="1">
      <c r="A74" s="8" t="s">
        <v>49</v>
      </c>
      <c r="B74" s="7"/>
    </row>
    <row r="75" spans="1:2" s="2" customFormat="1" ht="20.100000000000001" customHeight="1">
      <c r="A75" s="8" t="s">
        <v>2</v>
      </c>
      <c r="B75" s="7"/>
    </row>
    <row r="76" spans="1:2" s="2" customFormat="1" ht="20.100000000000001" customHeight="1">
      <c r="A76" s="8" t="s">
        <v>50</v>
      </c>
      <c r="B76" s="7"/>
    </row>
    <row r="77" spans="1:2" s="2" customFormat="1" ht="20.100000000000001" customHeight="1">
      <c r="A77" s="8" t="s">
        <v>51</v>
      </c>
      <c r="B77" s="7"/>
    </row>
    <row r="78" spans="1:2" s="2" customFormat="1" ht="20.100000000000001" customHeight="1">
      <c r="A78" s="8" t="s">
        <v>52</v>
      </c>
      <c r="B78" s="7"/>
    </row>
    <row r="79" spans="1:2" s="2" customFormat="1" ht="20.100000000000001" customHeight="1">
      <c r="A79" s="8" t="s">
        <v>53</v>
      </c>
      <c r="B79" s="7"/>
    </row>
    <row r="80" spans="1:2" s="2" customFormat="1" ht="20.100000000000001" customHeight="1">
      <c r="A80" s="8" t="s">
        <v>54</v>
      </c>
      <c r="B80" s="7"/>
    </row>
    <row r="81" spans="1:2" s="2" customFormat="1" ht="20.100000000000001" customHeight="1">
      <c r="A81" s="8" t="s">
        <v>55</v>
      </c>
      <c r="B81" s="7"/>
    </row>
    <row r="82" spans="1:2" s="2" customFormat="1" ht="20.100000000000001" customHeight="1">
      <c r="A82" s="8" t="s">
        <v>56</v>
      </c>
      <c r="B82" s="7"/>
    </row>
    <row r="83" spans="1:2" s="2" customFormat="1" ht="20.100000000000001" customHeight="1">
      <c r="A83" s="8" t="s">
        <v>57</v>
      </c>
      <c r="B83" s="7"/>
    </row>
    <row r="84" spans="1:2" s="2" customFormat="1" ht="20.100000000000001" customHeight="1">
      <c r="A84" s="8" t="s">
        <v>58</v>
      </c>
      <c r="B84" s="7"/>
    </row>
    <row r="85" spans="1:2" s="2" customFormat="1" ht="20.100000000000001" customHeight="1">
      <c r="A85" s="8" t="s">
        <v>2</v>
      </c>
      <c r="B85" s="7"/>
    </row>
    <row r="86" spans="1:2" s="2" customFormat="1" ht="20.100000000000001" customHeight="1">
      <c r="A86" s="8" t="s">
        <v>59</v>
      </c>
      <c r="B86" s="7"/>
    </row>
    <row r="87" spans="1:2" s="2" customFormat="1" ht="20.100000000000001" customHeight="1">
      <c r="A87" s="8" t="s">
        <v>60</v>
      </c>
      <c r="B87" s="7"/>
    </row>
    <row r="88" spans="1:2" s="2" customFormat="1" ht="20.100000000000001" customHeight="1">
      <c r="A88" s="8" t="s">
        <v>61</v>
      </c>
      <c r="B88" s="7"/>
    </row>
    <row r="89" spans="1:2" s="2" customFormat="1" ht="20.100000000000001" customHeight="1">
      <c r="A89" s="8" t="s">
        <v>62</v>
      </c>
      <c r="B89" s="7"/>
    </row>
    <row r="90" spans="1:2" s="2" customFormat="1" ht="20.100000000000001" customHeight="1">
      <c r="A90" s="8" t="s">
        <v>63</v>
      </c>
      <c r="B90" s="7"/>
    </row>
    <row r="91" spans="1:2" s="2" customFormat="1" ht="20.100000000000001" customHeight="1">
      <c r="A91" s="8" t="s">
        <v>64</v>
      </c>
      <c r="B91" s="7"/>
    </row>
    <row r="92" spans="1:2" s="2" customFormat="1" ht="20.100000000000001" customHeight="1">
      <c r="A92" s="8" t="s">
        <v>65</v>
      </c>
      <c r="B92" s="7"/>
    </row>
    <row r="93" spans="1:2" s="2" customFormat="1" ht="20.100000000000001" customHeight="1">
      <c r="A93" s="8" t="s">
        <v>66</v>
      </c>
      <c r="B93" s="7"/>
    </row>
    <row r="94" spans="1:2" s="2" customFormat="1" ht="60" customHeight="1">
      <c r="A94" s="8" t="s">
        <v>67</v>
      </c>
      <c r="B94" s="7"/>
    </row>
    <row r="95" spans="1:2" s="2" customFormat="1" ht="20.100000000000001" customHeight="1">
      <c r="A95" s="8" t="s">
        <v>2</v>
      </c>
      <c r="B95" s="7"/>
    </row>
    <row r="96" spans="1:2" s="2" customFormat="1" ht="20.100000000000001" customHeight="1">
      <c r="A96" s="8" t="s">
        <v>68</v>
      </c>
      <c r="B96" s="7"/>
    </row>
    <row r="97" spans="1:2" s="2" customFormat="1" ht="20.100000000000001" customHeight="1">
      <c r="A97" s="8" t="s">
        <v>69</v>
      </c>
      <c r="B97" s="7"/>
    </row>
    <row r="98" spans="1:2" s="2" customFormat="1" ht="20.100000000000001" customHeight="1">
      <c r="A98" s="8" t="s">
        <v>70</v>
      </c>
      <c r="B98" s="7"/>
    </row>
    <row r="99" spans="1:2" s="2" customFormat="1" ht="20.100000000000001" customHeight="1">
      <c r="A99" s="8" t="s">
        <v>71</v>
      </c>
      <c r="B99" s="7"/>
    </row>
    <row r="100" spans="1:2" s="2" customFormat="1" ht="60" customHeight="1">
      <c r="A100" s="8" t="s">
        <v>72</v>
      </c>
      <c r="B100" s="7"/>
    </row>
    <row r="101" spans="1:2" s="2" customFormat="1" ht="20.100000000000001" customHeight="1">
      <c r="A101" s="8" t="s">
        <v>2</v>
      </c>
      <c r="B101" s="7"/>
    </row>
    <row r="102" spans="1:2" s="2" customFormat="1" ht="20.100000000000001" customHeight="1">
      <c r="A102" s="8" t="s">
        <v>73</v>
      </c>
      <c r="B102" s="7"/>
    </row>
    <row r="103" spans="1:2" s="2" customFormat="1" ht="20.100000000000001" customHeight="1">
      <c r="A103" s="8" t="s">
        <v>74</v>
      </c>
      <c r="B103" s="7"/>
    </row>
    <row r="104" spans="1:2" s="2" customFormat="1" ht="20.100000000000001" customHeight="1">
      <c r="A104" s="8" t="s">
        <v>75</v>
      </c>
      <c r="B104" s="7"/>
    </row>
    <row r="105" spans="1:2" s="2" customFormat="1" ht="20.100000000000001" customHeight="1">
      <c r="A105" s="8" t="s">
        <v>76</v>
      </c>
      <c r="B105" s="7"/>
    </row>
    <row r="106" spans="1:2" s="2" customFormat="1" ht="39.950000000000003" customHeight="1">
      <c r="A106" s="8" t="s">
        <v>77</v>
      </c>
      <c r="B106" s="7"/>
    </row>
    <row r="107" spans="1:2" s="2" customFormat="1" ht="39.950000000000003" customHeight="1">
      <c r="A107" s="8" t="s">
        <v>78</v>
      </c>
      <c r="B107" s="7"/>
    </row>
    <row r="108" spans="1:2" s="2" customFormat="1" ht="20.100000000000001" customHeight="1">
      <c r="A108" s="8" t="s">
        <v>79</v>
      </c>
      <c r="B108" s="7"/>
    </row>
    <row r="109" spans="1:2" s="2" customFormat="1" ht="20.100000000000001" customHeight="1">
      <c r="A109" s="8" t="s">
        <v>80</v>
      </c>
      <c r="B109" s="7"/>
    </row>
    <row r="110" spans="1:2" s="2" customFormat="1" ht="39.950000000000003" customHeight="1">
      <c r="A110" s="8" t="s">
        <v>81</v>
      </c>
      <c r="B110" s="7"/>
    </row>
    <row r="111" spans="1:2" s="2" customFormat="1" ht="20.100000000000001" customHeight="1">
      <c r="A111" s="8" t="s">
        <v>2</v>
      </c>
      <c r="B111" s="7"/>
    </row>
    <row r="112" spans="1:2" s="2" customFormat="1" ht="20.100000000000001" customHeight="1">
      <c r="A112" s="8" t="s">
        <v>82</v>
      </c>
      <c r="B112" s="7"/>
    </row>
    <row r="113" spans="1:2" s="2" customFormat="1" ht="39.950000000000003" customHeight="1">
      <c r="A113" s="8" t="s">
        <v>83</v>
      </c>
      <c r="B113" s="7"/>
    </row>
    <row r="114" spans="1:2" s="2" customFormat="1" ht="39.950000000000003" customHeight="1">
      <c r="A114" s="8" t="s">
        <v>84</v>
      </c>
      <c r="B114" s="7"/>
    </row>
    <row r="115" spans="1:2" s="2" customFormat="1" ht="20.100000000000001" customHeight="1">
      <c r="A115" s="8" t="s">
        <v>85</v>
      </c>
      <c r="B115" s="7"/>
    </row>
    <row r="116" spans="1:2">
      <c r="A116" s="1"/>
    </row>
    <row r="117" spans="1:2">
      <c r="A117" s="1"/>
    </row>
  </sheetData>
  <mergeCells count="12">
    <mergeCell ref="A6:B6"/>
    <mergeCell ref="A1:B1"/>
    <mergeCell ref="A2:B2"/>
    <mergeCell ref="A3:B3"/>
    <mergeCell ref="A4:B4"/>
    <mergeCell ref="A5:B5"/>
    <mergeCell ref="A13:B13"/>
    <mergeCell ref="A8:B8"/>
    <mergeCell ref="A9:B9"/>
    <mergeCell ref="A10:B10"/>
    <mergeCell ref="A12:B12"/>
    <mergeCell ref="A11:B11"/>
  </mergeCells>
  <pageMargins left="0.98425196850393704" right="0.47244094488188981" top="0.47244094488188981" bottom="0.47244094488188981" header="0.19685039370078741" footer="0.19685039370078741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FF00"/>
  </sheetPr>
  <dimension ref="A2:AB146"/>
  <sheetViews>
    <sheetView workbookViewId="0">
      <selection activeCell="F68" sqref="F68"/>
    </sheetView>
  </sheetViews>
  <sheetFormatPr defaultRowHeight="15"/>
  <cols>
    <col min="1" max="1" width="27" style="58" customWidth="1"/>
    <col min="2" max="2" width="5.85546875" style="58" customWidth="1"/>
    <col min="3" max="3" width="10.5703125" style="58" customWidth="1"/>
    <col min="4" max="4" width="11.5703125" style="58" customWidth="1"/>
    <col min="5" max="5" width="11.7109375" style="58" customWidth="1"/>
    <col min="6" max="6" width="10.5703125" style="58" customWidth="1"/>
    <col min="7" max="7" width="11.42578125" style="58" hidden="1" customWidth="1"/>
    <col min="8" max="8" width="11.85546875" style="58" customWidth="1"/>
    <col min="9" max="9" width="11.42578125" style="58" hidden="1" customWidth="1"/>
    <col min="10" max="10" width="10" style="58" customWidth="1"/>
    <col min="11" max="11" width="11.42578125" style="58" customWidth="1"/>
    <col min="12" max="12" width="9.7109375" style="58" customWidth="1"/>
    <col min="13" max="13" width="7.7109375" style="58" customWidth="1"/>
    <col min="14" max="14" width="9.28515625" style="58" customWidth="1"/>
    <col min="15" max="15" width="11.42578125" style="58" hidden="1" customWidth="1"/>
    <col min="16" max="16" width="8.42578125" style="58" customWidth="1"/>
    <col min="17" max="17" width="10.7109375" style="58" customWidth="1"/>
    <col min="18" max="18" width="7" style="58" customWidth="1"/>
    <col min="19" max="19" width="11.42578125" style="58" hidden="1" customWidth="1"/>
    <col min="20" max="20" width="8.85546875" style="58" customWidth="1"/>
    <col min="21" max="24" width="11.42578125" style="58" hidden="1" customWidth="1"/>
    <col min="25" max="25" width="8.42578125" style="58" customWidth="1"/>
    <col min="26" max="26" width="11.42578125" style="58" hidden="1" customWidth="1"/>
    <col min="27" max="27" width="11.42578125" style="58" customWidth="1"/>
    <col min="28" max="28" width="12.85546875" style="58" bestFit="1" customWidth="1"/>
    <col min="29" max="16384" width="9.140625" style="58"/>
  </cols>
  <sheetData>
    <row r="2" spans="1:28" ht="15.75">
      <c r="A2" s="100" t="s">
        <v>229</v>
      </c>
      <c r="B2" s="100"/>
      <c r="C2" s="100"/>
      <c r="D2" s="100"/>
      <c r="E2" s="100"/>
      <c r="F2" s="100"/>
      <c r="G2" s="100"/>
      <c r="H2" s="100"/>
      <c r="I2" s="100"/>
      <c r="J2" s="100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1:28" ht="15.75">
      <c r="A3" s="100" t="s">
        <v>374</v>
      </c>
      <c r="B3" s="100"/>
      <c r="C3" s="100"/>
      <c r="D3" s="100"/>
      <c r="E3" s="100"/>
      <c r="F3" s="100"/>
      <c r="G3" s="100"/>
      <c r="H3" s="100"/>
      <c r="I3" s="100"/>
      <c r="J3" s="100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</row>
    <row r="4" spans="1:28" ht="15.7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</row>
    <row r="5" spans="1:28">
      <c r="A5" s="101" t="s">
        <v>220</v>
      </c>
      <c r="B5" s="101" t="s">
        <v>221</v>
      </c>
      <c r="C5" s="101" t="s">
        <v>222</v>
      </c>
      <c r="D5" s="101" t="s">
        <v>223</v>
      </c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</row>
    <row r="6" spans="1:28">
      <c r="A6" s="101"/>
      <c r="B6" s="101"/>
      <c r="C6" s="101"/>
      <c r="D6" s="97" t="s">
        <v>224</v>
      </c>
      <c r="E6" s="101" t="s">
        <v>4</v>
      </c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</row>
    <row r="7" spans="1:28" ht="60.75" customHeight="1">
      <c r="A7" s="101"/>
      <c r="B7" s="101"/>
      <c r="C7" s="101"/>
      <c r="D7" s="102"/>
      <c r="E7" s="103" t="s">
        <v>225</v>
      </c>
      <c r="F7" s="104"/>
      <c r="G7" s="104"/>
      <c r="H7" s="104"/>
      <c r="I7" s="104"/>
      <c r="J7" s="105"/>
      <c r="K7" s="103" t="s">
        <v>226</v>
      </c>
      <c r="L7" s="104"/>
      <c r="M7" s="104"/>
      <c r="N7" s="104"/>
      <c r="O7" s="104"/>
      <c r="P7" s="104"/>
      <c r="Q7" s="104"/>
      <c r="R7" s="105"/>
      <c r="S7" s="97" t="s">
        <v>227</v>
      </c>
      <c r="T7" s="99" t="s">
        <v>228</v>
      </c>
      <c r="U7" s="99"/>
      <c r="V7" s="99"/>
      <c r="W7" s="99"/>
      <c r="X7" s="99"/>
      <c r="Y7" s="99"/>
      <c r="Z7" s="99"/>
    </row>
    <row r="8" spans="1:28" ht="186" customHeight="1">
      <c r="A8" s="101"/>
      <c r="B8" s="101"/>
      <c r="C8" s="101"/>
      <c r="D8" s="98"/>
      <c r="E8" s="79" t="s">
        <v>312</v>
      </c>
      <c r="F8" s="61" t="s">
        <v>313</v>
      </c>
      <c r="G8" s="61" t="s">
        <v>355</v>
      </c>
      <c r="H8" s="61" t="s">
        <v>315</v>
      </c>
      <c r="I8" s="61" t="s">
        <v>314</v>
      </c>
      <c r="J8" s="61" t="s">
        <v>348</v>
      </c>
      <c r="K8" s="79" t="s">
        <v>312</v>
      </c>
      <c r="L8" s="61" t="s">
        <v>321</v>
      </c>
      <c r="M8" s="61" t="s">
        <v>320</v>
      </c>
      <c r="N8" s="61" t="s">
        <v>322</v>
      </c>
      <c r="O8" s="61" t="s">
        <v>323</v>
      </c>
      <c r="P8" s="61" t="s">
        <v>324</v>
      </c>
      <c r="Q8" s="61" t="s">
        <v>351</v>
      </c>
      <c r="R8" s="61" t="s">
        <v>358</v>
      </c>
      <c r="S8" s="98"/>
      <c r="T8" s="80" t="s">
        <v>224</v>
      </c>
      <c r="U8" s="80" t="s">
        <v>325</v>
      </c>
      <c r="V8" s="80" t="s">
        <v>326</v>
      </c>
      <c r="W8" s="80" t="s">
        <v>327</v>
      </c>
      <c r="X8" s="80" t="s">
        <v>330</v>
      </c>
      <c r="Y8" s="80" t="s">
        <v>328</v>
      </c>
      <c r="Z8" s="80" t="s">
        <v>329</v>
      </c>
    </row>
    <row r="9" spans="1:28">
      <c r="A9" s="62">
        <v>1</v>
      </c>
      <c r="B9" s="62">
        <v>2</v>
      </c>
      <c r="C9" s="62">
        <v>3</v>
      </c>
      <c r="D9" s="63">
        <v>4</v>
      </c>
      <c r="E9" s="63">
        <v>5</v>
      </c>
      <c r="F9" s="62">
        <v>6</v>
      </c>
      <c r="G9" s="63">
        <v>7</v>
      </c>
      <c r="H9" s="63">
        <v>8</v>
      </c>
      <c r="I9" s="62">
        <v>9</v>
      </c>
      <c r="J9" s="63">
        <v>10</v>
      </c>
      <c r="K9" s="63">
        <v>11</v>
      </c>
      <c r="L9" s="62">
        <v>12</v>
      </c>
      <c r="M9" s="63">
        <v>13</v>
      </c>
      <c r="N9" s="63">
        <v>14</v>
      </c>
      <c r="O9" s="62">
        <v>15</v>
      </c>
      <c r="P9" s="63">
        <v>16</v>
      </c>
      <c r="Q9" s="63">
        <v>17</v>
      </c>
      <c r="R9" s="62">
        <v>18</v>
      </c>
      <c r="S9" s="63">
        <v>19</v>
      </c>
      <c r="T9" s="63">
        <v>20</v>
      </c>
      <c r="U9" s="63">
        <v>21</v>
      </c>
      <c r="V9" s="62">
        <v>22</v>
      </c>
      <c r="W9" s="63">
        <v>23</v>
      </c>
      <c r="X9" s="63">
        <v>24</v>
      </c>
      <c r="Y9" s="63">
        <v>25</v>
      </c>
      <c r="Z9" s="62">
        <v>26</v>
      </c>
    </row>
    <row r="10" spans="1:28">
      <c r="A10" s="55" t="s">
        <v>263</v>
      </c>
      <c r="B10" s="55">
        <v>100</v>
      </c>
      <c r="C10" s="55" t="s">
        <v>89</v>
      </c>
      <c r="D10" s="56">
        <f>E10+K10+S10+T10</f>
        <v>35327380.439999998</v>
      </c>
      <c r="E10" s="56">
        <f>SUM(F10:J10)</f>
        <v>32773600</v>
      </c>
      <c r="F10" s="56">
        <f>F17</f>
        <v>0</v>
      </c>
      <c r="G10" s="56">
        <f t="shared" ref="G10:J10" si="0">G17</f>
        <v>0</v>
      </c>
      <c r="H10" s="56">
        <f>H17</f>
        <v>32584200</v>
      </c>
      <c r="I10" s="56">
        <f t="shared" si="0"/>
        <v>0</v>
      </c>
      <c r="J10" s="56">
        <f t="shared" si="0"/>
        <v>189400</v>
      </c>
      <c r="K10" s="56">
        <f>SUM(L10:R10)</f>
        <v>2518780.44</v>
      </c>
      <c r="L10" s="56">
        <f>L30</f>
        <v>401380.44</v>
      </c>
      <c r="M10" s="56">
        <f t="shared" ref="M10:Q10" si="1">M30</f>
        <v>1300</v>
      </c>
      <c r="N10" s="56">
        <f t="shared" si="1"/>
        <v>306300</v>
      </c>
      <c r="O10" s="56">
        <f t="shared" si="1"/>
        <v>0</v>
      </c>
      <c r="P10" s="56">
        <f t="shared" si="1"/>
        <v>-1000</v>
      </c>
      <c r="Q10" s="56">
        <f t="shared" si="1"/>
        <v>1810800</v>
      </c>
      <c r="R10" s="56">
        <f>R30</f>
        <v>0</v>
      </c>
      <c r="S10" s="56"/>
      <c r="T10" s="56">
        <f>SUM(U10:Z10)</f>
        <v>35000</v>
      </c>
      <c r="U10" s="56">
        <f>U17</f>
        <v>0</v>
      </c>
      <c r="V10" s="56">
        <f t="shared" ref="V10:X10" si="2">V17</f>
        <v>0</v>
      </c>
      <c r="W10" s="56">
        <f t="shared" si="2"/>
        <v>0</v>
      </c>
      <c r="X10" s="56">
        <f t="shared" si="2"/>
        <v>0</v>
      </c>
      <c r="Y10" s="56">
        <f>Y17+Y34</f>
        <v>35000</v>
      </c>
      <c r="Z10" s="56"/>
      <c r="AB10" s="74"/>
    </row>
    <row r="11" spans="1:28">
      <c r="A11" s="55" t="s">
        <v>90</v>
      </c>
      <c r="B11" s="55"/>
      <c r="C11" s="55"/>
      <c r="D11" s="56"/>
      <c r="E11" s="56"/>
      <c r="F11" s="57"/>
      <c r="G11" s="57"/>
      <c r="H11" s="57"/>
      <c r="I11" s="57"/>
      <c r="J11" s="57"/>
      <c r="K11" s="56"/>
      <c r="L11" s="57"/>
      <c r="M11" s="57"/>
      <c r="N11" s="57"/>
      <c r="O11" s="57"/>
      <c r="P11" s="57"/>
      <c r="Q11" s="57"/>
      <c r="R11" s="57"/>
      <c r="S11" s="57"/>
      <c r="T11" s="56"/>
      <c r="U11" s="57"/>
      <c r="V11" s="57"/>
      <c r="W11" s="57"/>
      <c r="X11" s="57"/>
      <c r="Y11" s="57"/>
      <c r="Z11" s="57"/>
    </row>
    <row r="12" spans="1:28">
      <c r="A12" s="55" t="s">
        <v>91</v>
      </c>
      <c r="B12" s="55">
        <v>110</v>
      </c>
      <c r="C12" s="55">
        <v>120</v>
      </c>
      <c r="D12" s="56">
        <f>T12</f>
        <v>0</v>
      </c>
      <c r="E12" s="56" t="s">
        <v>89</v>
      </c>
      <c r="F12" s="57" t="s">
        <v>89</v>
      </c>
      <c r="G12" s="57" t="s">
        <v>89</v>
      </c>
      <c r="H12" s="57" t="s">
        <v>89</v>
      </c>
      <c r="I12" s="57" t="s">
        <v>89</v>
      </c>
      <c r="J12" s="57" t="s">
        <v>89</v>
      </c>
      <c r="K12" s="56" t="s">
        <v>89</v>
      </c>
      <c r="L12" s="57" t="s">
        <v>89</v>
      </c>
      <c r="M12" s="57" t="s">
        <v>89</v>
      </c>
      <c r="N12" s="57" t="s">
        <v>89</v>
      </c>
      <c r="O12" s="57" t="s">
        <v>89</v>
      </c>
      <c r="P12" s="57" t="s">
        <v>89</v>
      </c>
      <c r="Q12" s="57" t="s">
        <v>89</v>
      </c>
      <c r="R12" s="57" t="s">
        <v>89</v>
      </c>
      <c r="S12" s="57" t="s">
        <v>89</v>
      </c>
      <c r="T12" s="56">
        <f>SUM(U12:Z12)</f>
        <v>0</v>
      </c>
      <c r="U12" s="57"/>
      <c r="V12" s="57"/>
      <c r="W12" s="57"/>
      <c r="X12" s="57"/>
      <c r="Y12" s="57"/>
      <c r="Z12" s="57" t="s">
        <v>89</v>
      </c>
    </row>
    <row r="13" spans="1:28" hidden="1">
      <c r="A13" s="55" t="s">
        <v>92</v>
      </c>
      <c r="B13" s="55"/>
      <c r="C13" s="55"/>
      <c r="D13" s="56"/>
      <c r="E13" s="56"/>
      <c r="F13" s="57"/>
      <c r="G13" s="57"/>
      <c r="H13" s="57"/>
      <c r="I13" s="57"/>
      <c r="J13" s="57"/>
      <c r="K13" s="56"/>
      <c r="L13" s="57"/>
      <c r="M13" s="57"/>
      <c r="N13" s="57"/>
      <c r="O13" s="57"/>
      <c r="P13" s="57"/>
      <c r="Q13" s="57"/>
      <c r="R13" s="57"/>
      <c r="S13" s="57"/>
      <c r="T13" s="56"/>
      <c r="U13" s="57"/>
      <c r="V13" s="57"/>
      <c r="W13" s="57"/>
      <c r="X13" s="57"/>
      <c r="Y13" s="57"/>
      <c r="Z13" s="57"/>
    </row>
    <row r="14" spans="1:28" hidden="1">
      <c r="A14" s="64" t="s">
        <v>93</v>
      </c>
      <c r="B14" s="64">
        <v>111</v>
      </c>
      <c r="C14" s="64">
        <v>120</v>
      </c>
      <c r="D14" s="56">
        <f>T14</f>
        <v>0</v>
      </c>
      <c r="E14" s="65" t="s">
        <v>89</v>
      </c>
      <c r="F14" s="66" t="s">
        <v>89</v>
      </c>
      <c r="G14" s="66" t="s">
        <v>89</v>
      </c>
      <c r="H14" s="66" t="s">
        <v>89</v>
      </c>
      <c r="I14" s="66" t="s">
        <v>89</v>
      </c>
      <c r="J14" s="66" t="s">
        <v>89</v>
      </c>
      <c r="K14" s="65" t="s">
        <v>89</v>
      </c>
      <c r="L14" s="66" t="s">
        <v>89</v>
      </c>
      <c r="M14" s="66" t="s">
        <v>89</v>
      </c>
      <c r="N14" s="66" t="s">
        <v>89</v>
      </c>
      <c r="O14" s="66" t="s">
        <v>89</v>
      </c>
      <c r="P14" s="66" t="s">
        <v>89</v>
      </c>
      <c r="Q14" s="66" t="s">
        <v>89</v>
      </c>
      <c r="R14" s="66" t="s">
        <v>89</v>
      </c>
      <c r="S14" s="66" t="s">
        <v>89</v>
      </c>
      <c r="T14" s="56">
        <f t="shared" ref="T14:T15" si="3">SUM(U14:Z14)</f>
        <v>0</v>
      </c>
      <c r="U14" s="66"/>
      <c r="V14" s="66"/>
      <c r="W14" s="66"/>
      <c r="X14" s="66"/>
      <c r="Y14" s="66"/>
      <c r="Z14" s="66" t="s">
        <v>89</v>
      </c>
    </row>
    <row r="15" spans="1:28" ht="25.5" hidden="1">
      <c r="A15" s="55" t="s">
        <v>94</v>
      </c>
      <c r="B15" s="55">
        <v>112</v>
      </c>
      <c r="C15" s="55">
        <v>120</v>
      </c>
      <c r="D15" s="56">
        <f>T15</f>
        <v>0</v>
      </c>
      <c r="E15" s="56" t="s">
        <v>89</v>
      </c>
      <c r="F15" s="57" t="s">
        <v>89</v>
      </c>
      <c r="G15" s="57" t="s">
        <v>89</v>
      </c>
      <c r="H15" s="57" t="s">
        <v>89</v>
      </c>
      <c r="I15" s="57" t="s">
        <v>89</v>
      </c>
      <c r="J15" s="57" t="s">
        <v>89</v>
      </c>
      <c r="K15" s="56" t="s">
        <v>89</v>
      </c>
      <c r="L15" s="57" t="s">
        <v>89</v>
      </c>
      <c r="M15" s="57" t="s">
        <v>89</v>
      </c>
      <c r="N15" s="57" t="s">
        <v>89</v>
      </c>
      <c r="O15" s="57" t="s">
        <v>89</v>
      </c>
      <c r="P15" s="57" t="s">
        <v>89</v>
      </c>
      <c r="Q15" s="57" t="s">
        <v>89</v>
      </c>
      <c r="R15" s="57" t="s">
        <v>89</v>
      </c>
      <c r="S15" s="57" t="s">
        <v>89</v>
      </c>
      <c r="T15" s="56">
        <f t="shared" si="3"/>
        <v>0</v>
      </c>
      <c r="U15" s="57"/>
      <c r="V15" s="57"/>
      <c r="W15" s="57"/>
      <c r="X15" s="57"/>
      <c r="Y15" s="57"/>
      <c r="Z15" s="57" t="s">
        <v>89</v>
      </c>
    </row>
    <row r="16" spans="1:28">
      <c r="A16" s="55"/>
      <c r="B16" s="55"/>
      <c r="C16" s="55"/>
      <c r="D16" s="56"/>
      <c r="E16" s="56"/>
      <c r="F16" s="57"/>
      <c r="G16" s="57"/>
      <c r="H16" s="57"/>
      <c r="I16" s="57"/>
      <c r="J16" s="57"/>
      <c r="K16" s="56"/>
      <c r="L16" s="57"/>
      <c r="M16" s="57"/>
      <c r="N16" s="57"/>
      <c r="O16" s="57"/>
      <c r="P16" s="57"/>
      <c r="Q16" s="57"/>
      <c r="R16" s="57"/>
      <c r="S16" s="57"/>
      <c r="T16" s="56"/>
      <c r="U16" s="57"/>
      <c r="V16" s="57"/>
      <c r="W16" s="57"/>
      <c r="X16" s="57"/>
      <c r="Y16" s="57"/>
      <c r="Z16" s="57"/>
    </row>
    <row r="17" spans="1:26" ht="27.75" customHeight="1">
      <c r="A17" s="55" t="s">
        <v>95</v>
      </c>
      <c r="B17" s="55">
        <v>120</v>
      </c>
      <c r="C17" s="55">
        <v>130</v>
      </c>
      <c r="D17" s="56">
        <f>E17+T17</f>
        <v>32773600</v>
      </c>
      <c r="E17" s="56">
        <f>SUM(F17:J17)</f>
        <v>32773600</v>
      </c>
      <c r="F17" s="57"/>
      <c r="G17" s="57"/>
      <c r="H17" s="56">
        <f>H19+H20+H21+H22+H23+H24</f>
        <v>32584200</v>
      </c>
      <c r="I17" s="56">
        <f t="shared" ref="I17:J17" si="4">I19+I20+I21+I22+I23+I24</f>
        <v>0</v>
      </c>
      <c r="J17" s="56">
        <f t="shared" si="4"/>
        <v>189400</v>
      </c>
      <c r="K17" s="56" t="s">
        <v>89</v>
      </c>
      <c r="L17" s="57" t="s">
        <v>89</v>
      </c>
      <c r="M17" s="57" t="s">
        <v>89</v>
      </c>
      <c r="N17" s="57" t="s">
        <v>89</v>
      </c>
      <c r="O17" s="57" t="s">
        <v>89</v>
      </c>
      <c r="P17" s="57" t="s">
        <v>89</v>
      </c>
      <c r="Q17" s="57" t="s">
        <v>89</v>
      </c>
      <c r="R17" s="57" t="s">
        <v>89</v>
      </c>
      <c r="S17" s="57" t="s">
        <v>89</v>
      </c>
      <c r="T17" s="56">
        <f>SUM(U17:Z17)</f>
        <v>0</v>
      </c>
      <c r="U17" s="56">
        <f>U20</f>
        <v>0</v>
      </c>
      <c r="V17" s="56">
        <f>V21</f>
        <v>0</v>
      </c>
      <c r="W17" s="56">
        <f>W22</f>
        <v>0</v>
      </c>
      <c r="X17" s="56"/>
      <c r="Y17" s="56">
        <f>Y28</f>
        <v>0</v>
      </c>
      <c r="Z17" s="56" t="s">
        <v>89</v>
      </c>
    </row>
    <row r="18" spans="1:26">
      <c r="A18" s="55" t="s">
        <v>92</v>
      </c>
      <c r="B18" s="55"/>
      <c r="C18" s="55"/>
      <c r="D18" s="56"/>
      <c r="E18" s="56"/>
      <c r="F18" s="57"/>
      <c r="G18" s="57"/>
      <c r="H18" s="57"/>
      <c r="I18" s="57"/>
      <c r="J18" s="57"/>
      <c r="K18" s="56"/>
      <c r="L18" s="57"/>
      <c r="M18" s="57"/>
      <c r="N18" s="57"/>
      <c r="O18" s="57"/>
      <c r="P18" s="57"/>
      <c r="Q18" s="57"/>
      <c r="R18" s="57"/>
      <c r="S18" s="57"/>
      <c r="T18" s="56"/>
      <c r="U18" s="57"/>
      <c r="V18" s="57"/>
      <c r="W18" s="57"/>
      <c r="X18" s="57"/>
      <c r="Y18" s="57"/>
      <c r="Z18" s="57"/>
    </row>
    <row r="19" spans="1:26" ht="76.5">
      <c r="A19" s="55" t="s">
        <v>96</v>
      </c>
      <c r="B19" s="55">
        <v>121</v>
      </c>
      <c r="C19" s="55">
        <v>130</v>
      </c>
      <c r="D19" s="56">
        <f>E19</f>
        <v>32773600</v>
      </c>
      <c r="E19" s="56">
        <f>SUM(F19:J19)</f>
        <v>32773600</v>
      </c>
      <c r="F19" s="57"/>
      <c r="G19" s="57"/>
      <c r="H19" s="57">
        <v>32584200</v>
      </c>
      <c r="I19" s="57"/>
      <c r="J19" s="57">
        <v>189400</v>
      </c>
      <c r="K19" s="56" t="s">
        <v>89</v>
      </c>
      <c r="L19" s="57" t="s">
        <v>89</v>
      </c>
      <c r="M19" s="57" t="s">
        <v>89</v>
      </c>
      <c r="N19" s="57" t="s">
        <v>89</v>
      </c>
      <c r="O19" s="57" t="s">
        <v>89</v>
      </c>
      <c r="P19" s="57" t="s">
        <v>89</v>
      </c>
      <c r="Q19" s="57" t="s">
        <v>89</v>
      </c>
      <c r="R19" s="57" t="s">
        <v>89</v>
      </c>
      <c r="S19" s="57" t="s">
        <v>89</v>
      </c>
      <c r="T19" s="56"/>
      <c r="U19" s="57"/>
      <c r="V19" s="57"/>
      <c r="W19" s="57"/>
      <c r="X19" s="57"/>
      <c r="Y19" s="57"/>
      <c r="Z19" s="57" t="s">
        <v>89</v>
      </c>
    </row>
    <row r="20" spans="1:26" hidden="1">
      <c r="A20" s="55" t="s">
        <v>97</v>
      </c>
      <c r="B20" s="55">
        <v>122</v>
      </c>
      <c r="C20" s="55">
        <v>130</v>
      </c>
      <c r="D20" s="56">
        <f>T20</f>
        <v>0</v>
      </c>
      <c r="E20" s="56"/>
      <c r="F20" s="57"/>
      <c r="G20" s="57"/>
      <c r="H20" s="57"/>
      <c r="I20" s="57"/>
      <c r="J20" s="57"/>
      <c r="K20" s="56" t="s">
        <v>89</v>
      </c>
      <c r="L20" s="57" t="s">
        <v>89</v>
      </c>
      <c r="M20" s="57" t="s">
        <v>89</v>
      </c>
      <c r="N20" s="57" t="s">
        <v>89</v>
      </c>
      <c r="O20" s="57" t="s">
        <v>89</v>
      </c>
      <c r="P20" s="57" t="s">
        <v>89</v>
      </c>
      <c r="Q20" s="57" t="s">
        <v>89</v>
      </c>
      <c r="R20" s="57" t="s">
        <v>89</v>
      </c>
      <c r="S20" s="57" t="s">
        <v>89</v>
      </c>
      <c r="T20" s="56">
        <f>SUM(U20:Z20)</f>
        <v>0</v>
      </c>
      <c r="U20" s="57"/>
      <c r="V20" s="57"/>
      <c r="W20" s="57"/>
      <c r="X20" s="57"/>
      <c r="Y20" s="57"/>
      <c r="Z20" s="57" t="s">
        <v>89</v>
      </c>
    </row>
    <row r="21" spans="1:26" hidden="1">
      <c r="A21" s="55" t="s">
        <v>98</v>
      </c>
      <c r="B21" s="55">
        <v>123</v>
      </c>
      <c r="C21" s="55">
        <v>130</v>
      </c>
      <c r="D21" s="56">
        <f>E21+K21+S21+T21</f>
        <v>0</v>
      </c>
      <c r="E21" s="56"/>
      <c r="F21" s="57"/>
      <c r="G21" s="57"/>
      <c r="H21" s="57"/>
      <c r="I21" s="57"/>
      <c r="J21" s="57"/>
      <c r="K21" s="56"/>
      <c r="L21" s="57"/>
      <c r="M21" s="57"/>
      <c r="N21" s="57"/>
      <c r="O21" s="57"/>
      <c r="P21" s="57"/>
      <c r="Q21" s="57"/>
      <c r="R21" s="57"/>
      <c r="S21" s="57"/>
      <c r="T21" s="56">
        <f>SUM(U21:Z21)</f>
        <v>0</v>
      </c>
      <c r="U21" s="57"/>
      <c r="V21" s="57"/>
      <c r="W21" s="57"/>
      <c r="X21" s="57"/>
      <c r="Y21" s="57"/>
      <c r="Z21" s="57"/>
    </row>
    <row r="22" spans="1:26" ht="25.5" hidden="1">
      <c r="A22" s="55" t="s">
        <v>99</v>
      </c>
      <c r="B22" s="55">
        <v>124</v>
      </c>
      <c r="C22" s="55">
        <v>130</v>
      </c>
      <c r="D22" s="56">
        <f>E22+K22+S22+T22</f>
        <v>0</v>
      </c>
      <c r="E22" s="56"/>
      <c r="F22" s="57"/>
      <c r="G22" s="57"/>
      <c r="H22" s="57"/>
      <c r="I22" s="57"/>
      <c r="J22" s="57"/>
      <c r="K22" s="56"/>
      <c r="L22" s="57"/>
      <c r="M22" s="57"/>
      <c r="N22" s="57"/>
      <c r="O22" s="57"/>
      <c r="P22" s="57"/>
      <c r="Q22" s="57"/>
      <c r="R22" s="57"/>
      <c r="S22" s="57"/>
      <c r="T22" s="56">
        <f>SUM(U22:Z22)</f>
        <v>0</v>
      </c>
      <c r="U22" s="57"/>
      <c r="V22" s="57"/>
      <c r="W22" s="57"/>
      <c r="X22" s="57"/>
      <c r="Y22" s="57"/>
      <c r="Z22" s="57"/>
    </row>
    <row r="23" spans="1:26" ht="25.5" hidden="1">
      <c r="A23" s="55" t="s">
        <v>100</v>
      </c>
      <c r="B23" s="55">
        <v>125</v>
      </c>
      <c r="C23" s="55">
        <v>130</v>
      </c>
      <c r="D23" s="56">
        <f>E23+K23+S23+T23</f>
        <v>0</v>
      </c>
      <c r="E23" s="56"/>
      <c r="F23" s="57"/>
      <c r="G23" s="57"/>
      <c r="H23" s="57"/>
      <c r="I23" s="57"/>
      <c r="J23" s="57"/>
      <c r="K23" s="56"/>
      <c r="L23" s="57"/>
      <c r="M23" s="57"/>
      <c r="N23" s="57"/>
      <c r="O23" s="57"/>
      <c r="P23" s="57"/>
      <c r="Q23" s="57"/>
      <c r="R23" s="57"/>
      <c r="S23" s="57"/>
      <c r="T23" s="56">
        <f>SUM(U23:Z23)</f>
        <v>0</v>
      </c>
      <c r="U23" s="57"/>
      <c r="V23" s="57"/>
      <c r="W23" s="57"/>
      <c r="X23" s="57"/>
      <c r="Y23" s="57"/>
      <c r="Z23" s="57"/>
    </row>
    <row r="24" spans="1:26" ht="25.5" hidden="1">
      <c r="A24" s="55" t="s">
        <v>101</v>
      </c>
      <c r="B24" s="55">
        <v>126</v>
      </c>
      <c r="C24" s="55">
        <v>130</v>
      </c>
      <c r="D24" s="56">
        <f>E24+K24+S24+T24</f>
        <v>0</v>
      </c>
      <c r="E24" s="56"/>
      <c r="F24" s="57"/>
      <c r="G24" s="57"/>
      <c r="H24" s="57"/>
      <c r="I24" s="57"/>
      <c r="J24" s="57"/>
      <c r="K24" s="56"/>
      <c r="L24" s="57"/>
      <c r="M24" s="57"/>
      <c r="N24" s="57"/>
      <c r="O24" s="57"/>
      <c r="P24" s="57"/>
      <c r="Q24" s="57"/>
      <c r="R24" s="57"/>
      <c r="S24" s="57"/>
      <c r="T24" s="56">
        <f>SUM(U24:Z24)</f>
        <v>0</v>
      </c>
      <c r="U24" s="57"/>
      <c r="V24" s="57"/>
      <c r="W24" s="57"/>
      <c r="X24" s="57"/>
      <c r="Y24" s="57"/>
      <c r="Z24" s="57"/>
    </row>
    <row r="25" spans="1:26" hidden="1">
      <c r="A25" s="55"/>
      <c r="B25" s="55"/>
      <c r="C25" s="55"/>
      <c r="D25" s="56"/>
      <c r="E25" s="56"/>
      <c r="F25" s="57"/>
      <c r="G25" s="57"/>
      <c r="H25" s="57"/>
      <c r="I25" s="57"/>
      <c r="J25" s="57"/>
      <c r="K25" s="56"/>
      <c r="L25" s="57"/>
      <c r="M25" s="57"/>
      <c r="N25" s="57"/>
      <c r="O25" s="57"/>
      <c r="P25" s="57"/>
      <c r="Q25" s="57"/>
      <c r="R25" s="57"/>
      <c r="S25" s="57"/>
      <c r="T25" s="56"/>
      <c r="U25" s="57"/>
      <c r="V25" s="57"/>
      <c r="W25" s="57"/>
      <c r="X25" s="57"/>
      <c r="Y25" s="57"/>
      <c r="Z25" s="57"/>
    </row>
    <row r="26" spans="1:26" ht="38.25" hidden="1">
      <c r="A26" s="55" t="s">
        <v>102</v>
      </c>
      <c r="B26" s="55">
        <v>130</v>
      </c>
      <c r="C26" s="55">
        <v>140</v>
      </c>
      <c r="D26" s="56">
        <f>T26</f>
        <v>0</v>
      </c>
      <c r="E26" s="56" t="s">
        <v>89</v>
      </c>
      <c r="F26" s="57" t="s">
        <v>89</v>
      </c>
      <c r="G26" s="57" t="s">
        <v>89</v>
      </c>
      <c r="H26" s="57" t="s">
        <v>89</v>
      </c>
      <c r="I26" s="57" t="s">
        <v>89</v>
      </c>
      <c r="J26" s="57" t="s">
        <v>89</v>
      </c>
      <c r="K26" s="56" t="s">
        <v>89</v>
      </c>
      <c r="L26" s="57" t="s">
        <v>89</v>
      </c>
      <c r="M26" s="57" t="s">
        <v>89</v>
      </c>
      <c r="N26" s="57" t="s">
        <v>89</v>
      </c>
      <c r="O26" s="57" t="s">
        <v>89</v>
      </c>
      <c r="P26" s="57" t="s">
        <v>89</v>
      </c>
      <c r="Q26" s="57" t="s">
        <v>89</v>
      </c>
      <c r="R26" s="57" t="s">
        <v>89</v>
      </c>
      <c r="S26" s="57" t="s">
        <v>89</v>
      </c>
      <c r="T26" s="56">
        <f>SUM(U26:Z26)</f>
        <v>0</v>
      </c>
      <c r="U26" s="57"/>
      <c r="V26" s="57"/>
      <c r="W26" s="57"/>
      <c r="X26" s="57"/>
      <c r="Y26" s="57"/>
      <c r="Z26" s="57" t="s">
        <v>89</v>
      </c>
    </row>
    <row r="27" spans="1:26" hidden="1">
      <c r="A27" s="55"/>
      <c r="B27" s="55"/>
      <c r="C27" s="55"/>
      <c r="D27" s="56"/>
      <c r="E27" s="56"/>
      <c r="F27" s="57"/>
      <c r="G27" s="57"/>
      <c r="H27" s="57"/>
      <c r="I27" s="57"/>
      <c r="J27" s="57"/>
      <c r="K27" s="56"/>
      <c r="L27" s="57"/>
      <c r="M27" s="57"/>
      <c r="N27" s="57"/>
      <c r="O27" s="57"/>
      <c r="P27" s="57"/>
      <c r="Q27" s="57"/>
      <c r="R27" s="57"/>
      <c r="S27" s="57"/>
      <c r="T27" s="56"/>
      <c r="U27" s="57"/>
      <c r="V27" s="57"/>
      <c r="W27" s="57"/>
      <c r="X27" s="57"/>
      <c r="Y27" s="57"/>
      <c r="Z27" s="57"/>
    </row>
    <row r="28" spans="1:26" ht="63.75" hidden="1">
      <c r="A28" s="55" t="s">
        <v>103</v>
      </c>
      <c r="B28" s="55">
        <v>140</v>
      </c>
      <c r="C28" s="55">
        <v>150</v>
      </c>
      <c r="D28" s="56">
        <f>T28</f>
        <v>0</v>
      </c>
      <c r="E28" s="56" t="s">
        <v>89</v>
      </c>
      <c r="F28" s="57" t="s">
        <v>89</v>
      </c>
      <c r="G28" s="57" t="s">
        <v>89</v>
      </c>
      <c r="H28" s="57" t="s">
        <v>89</v>
      </c>
      <c r="I28" s="57" t="s">
        <v>89</v>
      </c>
      <c r="J28" s="57" t="s">
        <v>89</v>
      </c>
      <c r="K28" s="56" t="s">
        <v>89</v>
      </c>
      <c r="L28" s="57" t="s">
        <v>89</v>
      </c>
      <c r="M28" s="57" t="s">
        <v>89</v>
      </c>
      <c r="N28" s="57" t="s">
        <v>89</v>
      </c>
      <c r="O28" s="57" t="s">
        <v>89</v>
      </c>
      <c r="P28" s="57" t="s">
        <v>89</v>
      </c>
      <c r="Q28" s="57" t="s">
        <v>89</v>
      </c>
      <c r="R28" s="57" t="s">
        <v>89</v>
      </c>
      <c r="S28" s="57" t="s">
        <v>89</v>
      </c>
      <c r="T28" s="56">
        <f>SUM(U28:Z28)</f>
        <v>0</v>
      </c>
      <c r="U28" s="57"/>
      <c r="V28" s="57"/>
      <c r="W28" s="57"/>
      <c r="X28" s="57"/>
      <c r="Y28" s="57"/>
      <c r="Z28" s="57" t="s">
        <v>89</v>
      </c>
    </row>
    <row r="29" spans="1:26">
      <c r="A29" s="55"/>
      <c r="B29" s="55"/>
      <c r="C29" s="55"/>
      <c r="D29" s="56"/>
      <c r="E29" s="56"/>
      <c r="F29" s="57"/>
      <c r="G29" s="57"/>
      <c r="H29" s="57"/>
      <c r="I29" s="57"/>
      <c r="J29" s="57"/>
      <c r="K29" s="56"/>
      <c r="L29" s="57"/>
      <c r="M29" s="57"/>
      <c r="N29" s="57"/>
      <c r="O29" s="57"/>
      <c r="P29" s="57"/>
      <c r="Q29" s="57"/>
      <c r="R29" s="57"/>
      <c r="S29" s="57"/>
      <c r="T29" s="56"/>
      <c r="U29" s="57"/>
      <c r="V29" s="57"/>
      <c r="W29" s="57"/>
      <c r="X29" s="57"/>
      <c r="Y29" s="57"/>
      <c r="Z29" s="57"/>
    </row>
    <row r="30" spans="1:26" ht="25.5">
      <c r="A30" s="55" t="s">
        <v>104</v>
      </c>
      <c r="B30" s="55">
        <v>150</v>
      </c>
      <c r="C30" s="55">
        <v>180</v>
      </c>
      <c r="D30" s="56">
        <f>K30+S30</f>
        <v>2518780.44</v>
      </c>
      <c r="E30" s="56" t="s">
        <v>89</v>
      </c>
      <c r="F30" s="57" t="s">
        <v>89</v>
      </c>
      <c r="G30" s="57" t="s">
        <v>89</v>
      </c>
      <c r="H30" s="57" t="s">
        <v>89</v>
      </c>
      <c r="I30" s="57" t="s">
        <v>89</v>
      </c>
      <c r="J30" s="57" t="s">
        <v>89</v>
      </c>
      <c r="K30" s="56">
        <f>SUM(L30:R30)</f>
        <v>2518780.44</v>
      </c>
      <c r="L30" s="57">
        <f>L32+L33</f>
        <v>401380.44</v>
      </c>
      <c r="M30" s="57">
        <f t="shared" ref="M30:Q30" si="5">M32+M33</f>
        <v>1300</v>
      </c>
      <c r="N30" s="57">
        <f t="shared" si="5"/>
        <v>306300</v>
      </c>
      <c r="O30" s="57">
        <f t="shared" si="5"/>
        <v>0</v>
      </c>
      <c r="P30" s="57">
        <f t="shared" si="5"/>
        <v>-1000</v>
      </c>
      <c r="Q30" s="57">
        <f t="shared" si="5"/>
        <v>1810800</v>
      </c>
      <c r="R30" s="57"/>
      <c r="S30" s="57"/>
      <c r="T30" s="56" t="s">
        <v>89</v>
      </c>
      <c r="U30" s="57" t="s">
        <v>89</v>
      </c>
      <c r="V30" s="57" t="s">
        <v>89</v>
      </c>
      <c r="W30" s="57" t="s">
        <v>89</v>
      </c>
      <c r="X30" s="57" t="s">
        <v>89</v>
      </c>
      <c r="Y30" s="57" t="s">
        <v>89</v>
      </c>
      <c r="Z30" s="57" t="s">
        <v>89</v>
      </c>
    </row>
    <row r="31" spans="1:26">
      <c r="A31" s="55" t="s">
        <v>4</v>
      </c>
      <c r="B31" s="55"/>
      <c r="C31" s="55"/>
      <c r="D31" s="56"/>
      <c r="E31" s="56"/>
      <c r="F31" s="57"/>
      <c r="G31" s="57"/>
      <c r="H31" s="57"/>
      <c r="I31" s="57"/>
      <c r="J31" s="57"/>
      <c r="K31" s="56"/>
      <c r="L31" s="57"/>
      <c r="M31" s="57"/>
      <c r="N31" s="57"/>
      <c r="O31" s="57"/>
      <c r="P31" s="57"/>
      <c r="Q31" s="57"/>
      <c r="R31" s="57"/>
      <c r="S31" s="57"/>
      <c r="T31" s="56"/>
      <c r="U31" s="57"/>
      <c r="V31" s="57"/>
      <c r="W31" s="57"/>
      <c r="X31" s="57"/>
      <c r="Y31" s="57"/>
      <c r="Z31" s="57"/>
    </row>
    <row r="32" spans="1:26" ht="25.5">
      <c r="A32" s="55" t="s">
        <v>104</v>
      </c>
      <c r="B32" s="55">
        <v>150.1</v>
      </c>
      <c r="C32" s="55">
        <v>180</v>
      </c>
      <c r="D32" s="56">
        <f t="shared" ref="D32:D33" si="6">K32+S32</f>
        <v>2680800</v>
      </c>
      <c r="E32" s="56"/>
      <c r="F32" s="57"/>
      <c r="G32" s="57"/>
      <c r="H32" s="57"/>
      <c r="I32" s="57"/>
      <c r="J32" s="57"/>
      <c r="K32" s="56">
        <f t="shared" ref="K32:K33" si="7">SUM(L32:R32)</f>
        <v>2680800</v>
      </c>
      <c r="L32" s="57">
        <v>562400</v>
      </c>
      <c r="M32" s="57">
        <v>1300</v>
      </c>
      <c r="N32" s="57">
        <v>306300</v>
      </c>
      <c r="O32" s="57"/>
      <c r="P32" s="57"/>
      <c r="Q32" s="57">
        <v>1810800</v>
      </c>
      <c r="R32" s="57"/>
      <c r="S32" s="57"/>
      <c r="T32" s="56"/>
      <c r="U32" s="57"/>
      <c r="V32" s="57"/>
      <c r="W32" s="57"/>
      <c r="X32" s="57"/>
      <c r="Y32" s="57"/>
      <c r="Z32" s="57"/>
    </row>
    <row r="33" spans="1:26" ht="25.5">
      <c r="A33" s="55" t="s">
        <v>371</v>
      </c>
      <c r="B33" s="55">
        <v>150.19999999999999</v>
      </c>
      <c r="C33" s="55">
        <v>180</v>
      </c>
      <c r="D33" s="56">
        <f t="shared" si="6"/>
        <v>-162020.35999999999</v>
      </c>
      <c r="E33" s="56"/>
      <c r="F33" s="57"/>
      <c r="G33" s="57"/>
      <c r="H33" s="57"/>
      <c r="I33" s="57"/>
      <c r="J33" s="57"/>
      <c r="K33" s="56">
        <f t="shared" si="7"/>
        <v>-162020.35999999999</v>
      </c>
      <c r="L33" s="57">
        <v>-161019.56</v>
      </c>
      <c r="M33" s="57"/>
      <c r="N33" s="57"/>
      <c r="O33" s="57"/>
      <c r="P33" s="57">
        <v>-1000</v>
      </c>
      <c r="Q33" s="57"/>
      <c r="R33" s="57">
        <v>-0.8</v>
      </c>
      <c r="S33" s="57"/>
      <c r="T33" s="56"/>
      <c r="U33" s="57"/>
      <c r="V33" s="57"/>
      <c r="W33" s="57"/>
      <c r="X33" s="57"/>
      <c r="Y33" s="57"/>
      <c r="Z33" s="57"/>
    </row>
    <row r="34" spans="1:26">
      <c r="A34" s="67" t="s">
        <v>105</v>
      </c>
      <c r="B34" s="55">
        <v>160</v>
      </c>
      <c r="C34" s="55"/>
      <c r="D34" s="56">
        <f>T34</f>
        <v>35000</v>
      </c>
      <c r="E34" s="56" t="s">
        <v>89</v>
      </c>
      <c r="F34" s="57" t="s">
        <v>89</v>
      </c>
      <c r="G34" s="57" t="s">
        <v>89</v>
      </c>
      <c r="H34" s="57" t="s">
        <v>89</v>
      </c>
      <c r="I34" s="57" t="s">
        <v>89</v>
      </c>
      <c r="J34" s="57" t="s">
        <v>89</v>
      </c>
      <c r="K34" s="56" t="s">
        <v>89</v>
      </c>
      <c r="L34" s="57" t="s">
        <v>89</v>
      </c>
      <c r="M34" s="57" t="s">
        <v>89</v>
      </c>
      <c r="N34" s="57" t="s">
        <v>89</v>
      </c>
      <c r="O34" s="57" t="s">
        <v>89</v>
      </c>
      <c r="P34" s="57" t="s">
        <v>89</v>
      </c>
      <c r="Q34" s="57" t="s">
        <v>89</v>
      </c>
      <c r="R34" s="57" t="s">
        <v>89</v>
      </c>
      <c r="S34" s="57" t="s">
        <v>89</v>
      </c>
      <c r="T34" s="56">
        <f>SUM(U34:Z34)</f>
        <v>35000</v>
      </c>
      <c r="U34" s="57"/>
      <c r="V34" s="57"/>
      <c r="W34" s="57"/>
      <c r="X34" s="57"/>
      <c r="Y34" s="57">
        <f>Y36</f>
        <v>35000</v>
      </c>
      <c r="Z34" s="57" t="s">
        <v>89</v>
      </c>
    </row>
    <row r="35" spans="1:26">
      <c r="A35" s="55" t="s">
        <v>4</v>
      </c>
      <c r="B35" s="55"/>
      <c r="C35" s="55"/>
      <c r="D35" s="56"/>
      <c r="E35" s="56"/>
      <c r="F35" s="57"/>
      <c r="G35" s="57"/>
      <c r="H35" s="57"/>
      <c r="I35" s="57"/>
      <c r="J35" s="57"/>
      <c r="K35" s="56"/>
      <c r="L35" s="57"/>
      <c r="M35" s="57"/>
      <c r="N35" s="57"/>
      <c r="O35" s="57"/>
      <c r="P35" s="57"/>
      <c r="Q35" s="57"/>
      <c r="R35" s="57"/>
      <c r="S35" s="57"/>
      <c r="T35" s="56"/>
      <c r="U35" s="57"/>
      <c r="V35" s="57"/>
      <c r="W35" s="57"/>
      <c r="X35" s="57"/>
      <c r="Y35" s="57"/>
      <c r="Z35" s="57"/>
    </row>
    <row r="36" spans="1:26" ht="38.25">
      <c r="A36" s="55" t="s">
        <v>316</v>
      </c>
      <c r="B36" s="55">
        <v>160.1</v>
      </c>
      <c r="C36" s="55">
        <v>180</v>
      </c>
      <c r="D36" s="56">
        <f t="shared" ref="D36:D41" si="8">E36+K36+S36+T36</f>
        <v>35000</v>
      </c>
      <c r="E36" s="56"/>
      <c r="F36" s="57"/>
      <c r="G36" s="57"/>
      <c r="H36" s="57"/>
      <c r="I36" s="57"/>
      <c r="J36" s="57"/>
      <c r="K36" s="56"/>
      <c r="L36" s="57"/>
      <c r="M36" s="57"/>
      <c r="N36" s="57"/>
      <c r="O36" s="57"/>
      <c r="P36" s="57"/>
      <c r="Q36" s="57"/>
      <c r="R36" s="57"/>
      <c r="S36" s="57"/>
      <c r="T36" s="56">
        <f t="shared" ref="T36:T37" si="9">SUM(U36:Z36)</f>
        <v>35000</v>
      </c>
      <c r="U36" s="57"/>
      <c r="V36" s="57"/>
      <c r="W36" s="57"/>
      <c r="X36" s="57"/>
      <c r="Y36" s="57">
        <v>35000</v>
      </c>
      <c r="Z36" s="57"/>
    </row>
    <row r="37" spans="1:26" ht="25.5">
      <c r="A37" s="55" t="s">
        <v>317</v>
      </c>
      <c r="B37" s="55">
        <v>160.19999999999999</v>
      </c>
      <c r="C37" s="55">
        <v>180</v>
      </c>
      <c r="D37" s="56">
        <f t="shared" si="8"/>
        <v>0</v>
      </c>
      <c r="E37" s="56"/>
      <c r="F37" s="57"/>
      <c r="G37" s="57"/>
      <c r="H37" s="57"/>
      <c r="I37" s="57"/>
      <c r="J37" s="57"/>
      <c r="K37" s="56"/>
      <c r="L37" s="57"/>
      <c r="M37" s="57"/>
      <c r="N37" s="57"/>
      <c r="O37" s="57"/>
      <c r="P37" s="57"/>
      <c r="Q37" s="57"/>
      <c r="R37" s="57"/>
      <c r="S37" s="57"/>
      <c r="T37" s="56">
        <f t="shared" si="9"/>
        <v>0</v>
      </c>
      <c r="U37" s="57"/>
      <c r="V37" s="57"/>
      <c r="W37" s="57"/>
      <c r="X37" s="57"/>
      <c r="Y37" s="57"/>
      <c r="Z37" s="57"/>
    </row>
    <row r="38" spans="1:26">
      <c r="A38" s="55" t="s">
        <v>106</v>
      </c>
      <c r="B38" s="55" t="s">
        <v>107</v>
      </c>
      <c r="C38" s="55"/>
      <c r="D38" s="56">
        <f t="shared" si="8"/>
        <v>0</v>
      </c>
      <c r="E38" s="56"/>
      <c r="F38" s="57"/>
      <c r="G38" s="57"/>
      <c r="H38" s="57"/>
      <c r="I38" s="57"/>
      <c r="J38" s="57"/>
      <c r="K38" s="56"/>
      <c r="L38" s="57"/>
      <c r="M38" s="57"/>
      <c r="N38" s="57"/>
      <c r="O38" s="57"/>
      <c r="P38" s="57"/>
      <c r="Q38" s="57"/>
      <c r="R38" s="57"/>
      <c r="S38" s="57"/>
      <c r="T38" s="56"/>
      <c r="U38" s="57"/>
      <c r="V38" s="57"/>
      <c r="W38" s="57"/>
      <c r="X38" s="57"/>
      <c r="Y38" s="57"/>
      <c r="Z38" s="57"/>
    </row>
    <row r="39" spans="1:26">
      <c r="A39" s="55"/>
      <c r="B39" s="55"/>
      <c r="C39" s="55"/>
      <c r="D39" s="56">
        <f t="shared" si="8"/>
        <v>0</v>
      </c>
      <c r="E39" s="56"/>
      <c r="F39" s="57"/>
      <c r="G39" s="57"/>
      <c r="H39" s="57"/>
      <c r="I39" s="57"/>
      <c r="J39" s="57"/>
      <c r="K39" s="56"/>
      <c r="L39" s="57"/>
      <c r="M39" s="57"/>
      <c r="N39" s="57"/>
      <c r="O39" s="57"/>
      <c r="P39" s="57"/>
      <c r="Q39" s="57"/>
      <c r="R39" s="57"/>
      <c r="S39" s="57"/>
      <c r="T39" s="56"/>
      <c r="U39" s="57"/>
      <c r="V39" s="57"/>
      <c r="W39" s="57"/>
      <c r="X39" s="57"/>
      <c r="Y39" s="57"/>
      <c r="Z39" s="57"/>
    </row>
    <row r="40" spans="1:26">
      <c r="A40" s="55"/>
      <c r="B40" s="55"/>
      <c r="C40" s="55"/>
      <c r="D40" s="56">
        <f t="shared" si="8"/>
        <v>0</v>
      </c>
      <c r="E40" s="56"/>
      <c r="F40" s="57"/>
      <c r="G40" s="57"/>
      <c r="H40" s="57"/>
      <c r="I40" s="57"/>
      <c r="J40" s="57"/>
      <c r="K40" s="56"/>
      <c r="L40" s="57"/>
      <c r="M40" s="57"/>
      <c r="N40" s="57"/>
      <c r="O40" s="57"/>
      <c r="P40" s="57"/>
      <c r="Q40" s="57"/>
      <c r="R40" s="57"/>
      <c r="S40" s="57"/>
      <c r="T40" s="56"/>
      <c r="U40" s="57"/>
      <c r="V40" s="57"/>
      <c r="W40" s="57"/>
      <c r="X40" s="57"/>
      <c r="Y40" s="57"/>
      <c r="Z40" s="57"/>
    </row>
    <row r="41" spans="1:26" ht="25.5">
      <c r="A41" s="55" t="s">
        <v>108</v>
      </c>
      <c r="B41" s="55">
        <v>180</v>
      </c>
      <c r="C41" s="55" t="s">
        <v>89</v>
      </c>
      <c r="D41" s="56">
        <f t="shared" si="8"/>
        <v>0</v>
      </c>
      <c r="E41" s="56"/>
      <c r="F41" s="57"/>
      <c r="G41" s="57"/>
      <c r="H41" s="57"/>
      <c r="I41" s="57"/>
      <c r="J41" s="57"/>
      <c r="K41" s="56"/>
      <c r="L41" s="57"/>
      <c r="M41" s="57"/>
      <c r="N41" s="57"/>
      <c r="O41" s="57"/>
      <c r="P41" s="57"/>
      <c r="Q41" s="57"/>
      <c r="R41" s="57"/>
      <c r="S41" s="57"/>
      <c r="T41" s="56">
        <f>SUM(U41:Z41)</f>
        <v>0</v>
      </c>
      <c r="U41" s="57"/>
      <c r="V41" s="57"/>
      <c r="W41" s="57"/>
      <c r="X41" s="57"/>
      <c r="Y41" s="57"/>
      <c r="Z41" s="57"/>
    </row>
    <row r="42" spans="1:26">
      <c r="A42" s="55" t="s">
        <v>4</v>
      </c>
      <c r="B42" s="55"/>
      <c r="C42" s="55"/>
      <c r="D42" s="56"/>
      <c r="E42" s="56"/>
      <c r="F42" s="57"/>
      <c r="G42" s="57"/>
      <c r="H42" s="57"/>
      <c r="I42" s="57"/>
      <c r="J42" s="57"/>
      <c r="K42" s="56"/>
      <c r="L42" s="57"/>
      <c r="M42" s="57"/>
      <c r="N42" s="57"/>
      <c r="O42" s="57"/>
      <c r="P42" s="57"/>
      <c r="Q42" s="57"/>
      <c r="R42" s="57"/>
      <c r="S42" s="57"/>
      <c r="T42" s="56"/>
      <c r="U42" s="57"/>
      <c r="V42" s="57"/>
      <c r="W42" s="57"/>
      <c r="X42" s="57"/>
      <c r="Y42" s="57"/>
      <c r="Z42" s="57"/>
    </row>
    <row r="43" spans="1:26" ht="25.5">
      <c r="A43" s="55" t="s">
        <v>109</v>
      </c>
      <c r="B43" s="55">
        <v>181</v>
      </c>
      <c r="C43" s="55">
        <v>400</v>
      </c>
      <c r="D43" s="56">
        <f>T43</f>
        <v>0</v>
      </c>
      <c r="E43" s="56" t="s">
        <v>89</v>
      </c>
      <c r="F43" s="57" t="s">
        <v>89</v>
      </c>
      <c r="G43" s="57" t="s">
        <v>89</v>
      </c>
      <c r="H43" s="57" t="s">
        <v>89</v>
      </c>
      <c r="I43" s="57" t="s">
        <v>89</v>
      </c>
      <c r="J43" s="57" t="s">
        <v>89</v>
      </c>
      <c r="K43" s="56" t="s">
        <v>89</v>
      </c>
      <c r="L43" s="57" t="s">
        <v>89</v>
      </c>
      <c r="M43" s="57" t="s">
        <v>89</v>
      </c>
      <c r="N43" s="57" t="s">
        <v>89</v>
      </c>
      <c r="O43" s="57" t="s">
        <v>89</v>
      </c>
      <c r="P43" s="57" t="s">
        <v>89</v>
      </c>
      <c r="Q43" s="57" t="s">
        <v>89</v>
      </c>
      <c r="R43" s="57" t="s">
        <v>89</v>
      </c>
      <c r="S43" s="57" t="s">
        <v>89</v>
      </c>
      <c r="T43" s="56">
        <f>SUM(U43:Z43)</f>
        <v>0</v>
      </c>
      <c r="U43" s="57"/>
      <c r="V43" s="57"/>
      <c r="W43" s="57"/>
      <c r="X43" s="57"/>
      <c r="Y43" s="57"/>
      <c r="Z43" s="57" t="s">
        <v>89</v>
      </c>
    </row>
    <row r="44" spans="1:26">
      <c r="A44" s="55" t="s">
        <v>2</v>
      </c>
      <c r="B44" s="55"/>
      <c r="C44" s="55"/>
      <c r="D44" s="56"/>
      <c r="E44" s="56"/>
      <c r="F44" s="57"/>
      <c r="G44" s="57"/>
      <c r="H44" s="57"/>
      <c r="I44" s="57"/>
      <c r="J44" s="57"/>
      <c r="K44" s="56"/>
      <c r="L44" s="57"/>
      <c r="M44" s="57"/>
      <c r="N44" s="57"/>
      <c r="O44" s="57"/>
      <c r="P44" s="57"/>
      <c r="Q44" s="57"/>
      <c r="R44" s="57"/>
      <c r="S44" s="57"/>
      <c r="T44" s="56"/>
      <c r="U44" s="57"/>
      <c r="V44" s="57"/>
      <c r="W44" s="57"/>
      <c r="X44" s="57"/>
      <c r="Y44" s="57"/>
      <c r="Z44" s="57"/>
    </row>
    <row r="45" spans="1:26" ht="25.5">
      <c r="A45" s="55" t="s">
        <v>110</v>
      </c>
      <c r="B45" s="55">
        <v>181.1</v>
      </c>
      <c r="C45" s="55">
        <v>410</v>
      </c>
      <c r="D45" s="56">
        <f>T45</f>
        <v>0</v>
      </c>
      <c r="E45" s="56" t="s">
        <v>89</v>
      </c>
      <c r="F45" s="57" t="s">
        <v>89</v>
      </c>
      <c r="G45" s="57" t="s">
        <v>89</v>
      </c>
      <c r="H45" s="57" t="s">
        <v>89</v>
      </c>
      <c r="I45" s="57" t="s">
        <v>89</v>
      </c>
      <c r="J45" s="57" t="s">
        <v>89</v>
      </c>
      <c r="K45" s="56" t="s">
        <v>89</v>
      </c>
      <c r="L45" s="57" t="s">
        <v>89</v>
      </c>
      <c r="M45" s="57" t="s">
        <v>89</v>
      </c>
      <c r="N45" s="57" t="s">
        <v>89</v>
      </c>
      <c r="O45" s="57" t="s">
        <v>89</v>
      </c>
      <c r="P45" s="57" t="s">
        <v>89</v>
      </c>
      <c r="Q45" s="57" t="s">
        <v>89</v>
      </c>
      <c r="R45" s="57" t="s">
        <v>89</v>
      </c>
      <c r="S45" s="57" t="s">
        <v>89</v>
      </c>
      <c r="T45" s="56">
        <f t="shared" ref="T45:T49" si="10">SUM(U45:Z45)</f>
        <v>0</v>
      </c>
      <c r="U45" s="57"/>
      <c r="V45" s="57"/>
      <c r="W45" s="57"/>
      <c r="X45" s="57"/>
      <c r="Y45" s="57"/>
      <c r="Z45" s="57" t="s">
        <v>89</v>
      </c>
    </row>
    <row r="46" spans="1:26" ht="25.5">
      <c r="A46" s="55" t="s">
        <v>111</v>
      </c>
      <c r="B46" s="55">
        <v>181.2</v>
      </c>
      <c r="C46" s="55">
        <v>420</v>
      </c>
      <c r="D46" s="56">
        <f>T46</f>
        <v>0</v>
      </c>
      <c r="E46" s="56" t="s">
        <v>89</v>
      </c>
      <c r="F46" s="57" t="s">
        <v>89</v>
      </c>
      <c r="G46" s="57" t="s">
        <v>89</v>
      </c>
      <c r="H46" s="57" t="s">
        <v>89</v>
      </c>
      <c r="I46" s="57" t="s">
        <v>89</v>
      </c>
      <c r="J46" s="57" t="s">
        <v>89</v>
      </c>
      <c r="K46" s="56" t="s">
        <v>89</v>
      </c>
      <c r="L46" s="57" t="s">
        <v>89</v>
      </c>
      <c r="M46" s="57" t="s">
        <v>89</v>
      </c>
      <c r="N46" s="57" t="s">
        <v>89</v>
      </c>
      <c r="O46" s="57" t="s">
        <v>89</v>
      </c>
      <c r="P46" s="57" t="s">
        <v>89</v>
      </c>
      <c r="Q46" s="57" t="s">
        <v>89</v>
      </c>
      <c r="R46" s="57" t="s">
        <v>89</v>
      </c>
      <c r="S46" s="57" t="s">
        <v>89</v>
      </c>
      <c r="T46" s="56">
        <f t="shared" si="10"/>
        <v>0</v>
      </c>
      <c r="U46" s="57"/>
      <c r="V46" s="57"/>
      <c r="W46" s="57"/>
      <c r="X46" s="57"/>
      <c r="Y46" s="57"/>
      <c r="Z46" s="57" t="s">
        <v>89</v>
      </c>
    </row>
    <row r="47" spans="1:26" ht="25.5">
      <c r="A47" s="55" t="s">
        <v>112</v>
      </c>
      <c r="B47" s="55">
        <v>181.3</v>
      </c>
      <c r="C47" s="55">
        <v>430</v>
      </c>
      <c r="D47" s="56">
        <f>E47+K47+S47+T47</f>
        <v>0</v>
      </c>
      <c r="E47" s="56"/>
      <c r="F47" s="57"/>
      <c r="G47" s="57"/>
      <c r="H47" s="57"/>
      <c r="I47" s="57"/>
      <c r="J47" s="57"/>
      <c r="K47" s="56"/>
      <c r="L47" s="57"/>
      <c r="M47" s="57"/>
      <c r="N47" s="57"/>
      <c r="O47" s="57"/>
      <c r="P47" s="57"/>
      <c r="Q47" s="57"/>
      <c r="R47" s="57"/>
      <c r="S47" s="57"/>
      <c r="T47" s="56">
        <f t="shared" si="10"/>
        <v>0</v>
      </c>
      <c r="U47" s="57"/>
      <c r="V47" s="57"/>
      <c r="W47" s="57"/>
      <c r="X47" s="57"/>
      <c r="Y47" s="57"/>
      <c r="Z47" s="57"/>
    </row>
    <row r="48" spans="1:26" ht="25.5">
      <c r="A48" s="55" t="s">
        <v>113</v>
      </c>
      <c r="B48" s="55">
        <v>181.4</v>
      </c>
      <c r="C48" s="55">
        <v>440</v>
      </c>
      <c r="D48" s="56">
        <f>E48+K48+S48+T48</f>
        <v>0</v>
      </c>
      <c r="E48" s="56"/>
      <c r="F48" s="57"/>
      <c r="G48" s="57"/>
      <c r="H48" s="57"/>
      <c r="I48" s="57"/>
      <c r="J48" s="57"/>
      <c r="K48" s="56"/>
      <c r="L48" s="57"/>
      <c r="M48" s="57"/>
      <c r="N48" s="57"/>
      <c r="O48" s="57"/>
      <c r="P48" s="57"/>
      <c r="Q48" s="57"/>
      <c r="R48" s="57"/>
      <c r="S48" s="57"/>
      <c r="T48" s="56">
        <f t="shared" si="10"/>
        <v>0</v>
      </c>
      <c r="U48" s="57"/>
      <c r="V48" s="57"/>
      <c r="W48" s="57"/>
      <c r="X48" s="57"/>
      <c r="Y48" s="57"/>
      <c r="Z48" s="57"/>
    </row>
    <row r="49" spans="1:27" ht="25.5">
      <c r="A49" s="55" t="s">
        <v>114</v>
      </c>
      <c r="B49" s="55">
        <v>182</v>
      </c>
      <c r="C49" s="55">
        <v>600</v>
      </c>
      <c r="D49" s="56">
        <f>E49+K49+S49+T49</f>
        <v>0</v>
      </c>
      <c r="E49" s="56"/>
      <c r="F49" s="57"/>
      <c r="G49" s="57"/>
      <c r="H49" s="57"/>
      <c r="I49" s="57"/>
      <c r="J49" s="57"/>
      <c r="K49" s="56"/>
      <c r="L49" s="57"/>
      <c r="M49" s="57"/>
      <c r="N49" s="57"/>
      <c r="O49" s="57"/>
      <c r="P49" s="57"/>
      <c r="Q49" s="57"/>
      <c r="R49" s="57"/>
      <c r="S49" s="57"/>
      <c r="T49" s="56">
        <f t="shared" si="10"/>
        <v>0</v>
      </c>
      <c r="U49" s="57"/>
      <c r="V49" s="57"/>
      <c r="W49" s="57"/>
      <c r="X49" s="57"/>
      <c r="Y49" s="57"/>
      <c r="Z49" s="57"/>
    </row>
    <row r="50" spans="1:27">
      <c r="A50" s="55" t="s">
        <v>2</v>
      </c>
      <c r="B50" s="55"/>
      <c r="C50" s="55"/>
      <c r="D50" s="56"/>
      <c r="E50" s="56"/>
      <c r="F50" s="57"/>
      <c r="G50" s="57"/>
      <c r="H50" s="57"/>
      <c r="I50" s="57"/>
      <c r="J50" s="57"/>
      <c r="K50" s="56"/>
      <c r="L50" s="57"/>
      <c r="M50" s="57"/>
      <c r="N50" s="57"/>
      <c r="O50" s="57"/>
      <c r="P50" s="57"/>
      <c r="Q50" s="57"/>
      <c r="R50" s="57"/>
      <c r="S50" s="57"/>
      <c r="T50" s="56"/>
      <c r="U50" s="57"/>
      <c r="V50" s="57"/>
      <c r="W50" s="57"/>
      <c r="X50" s="57"/>
      <c r="Y50" s="57"/>
      <c r="Z50" s="57"/>
    </row>
    <row r="51" spans="1:27">
      <c r="A51" s="55" t="s">
        <v>115</v>
      </c>
      <c r="B51" s="55"/>
      <c r="C51" s="55"/>
      <c r="D51" s="56">
        <f>E51+K51+S51+T51</f>
        <v>0</v>
      </c>
      <c r="E51" s="56"/>
      <c r="F51" s="57"/>
      <c r="G51" s="57"/>
      <c r="H51" s="57"/>
      <c r="I51" s="57"/>
      <c r="J51" s="57"/>
      <c r="K51" s="56"/>
      <c r="L51" s="57"/>
      <c r="M51" s="57"/>
      <c r="N51" s="57"/>
      <c r="O51" s="57"/>
      <c r="P51" s="57"/>
      <c r="Q51" s="57"/>
      <c r="R51" s="57"/>
      <c r="S51" s="57"/>
      <c r="T51" s="56">
        <f>SUM(U51:Z51)</f>
        <v>0</v>
      </c>
      <c r="U51" s="57"/>
      <c r="V51" s="57"/>
      <c r="W51" s="57"/>
      <c r="X51" s="57"/>
      <c r="Y51" s="57"/>
      <c r="Z51" s="57"/>
    </row>
    <row r="52" spans="1:27" ht="15.75">
      <c r="A52" s="55"/>
      <c r="B52" s="55"/>
      <c r="C52" s="68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>
        <f t="shared" ref="Z52" si="11">Z10+Z145-Z146-Z53</f>
        <v>0</v>
      </c>
      <c r="AA52" s="70" t="s">
        <v>350</v>
      </c>
    </row>
    <row r="53" spans="1:27">
      <c r="A53" s="55" t="s">
        <v>116</v>
      </c>
      <c r="B53" s="55">
        <v>200</v>
      </c>
      <c r="C53" s="55" t="s">
        <v>117</v>
      </c>
      <c r="D53" s="56">
        <f>E53+K53+S53+T53</f>
        <v>36575957.719999999</v>
      </c>
      <c r="E53" s="56">
        <f>SUM(F53:J53)</f>
        <v>33860157.719999999</v>
      </c>
      <c r="F53" s="56">
        <f>F55+F70+F80+F92+F94+F96</f>
        <v>1086557.72</v>
      </c>
      <c r="G53" s="56">
        <f t="shared" ref="G53:J53" si="12">G55+G70+G80+G92+G94+G96</f>
        <v>0</v>
      </c>
      <c r="H53" s="56">
        <f t="shared" si="12"/>
        <v>32584200</v>
      </c>
      <c r="I53" s="56">
        <f t="shared" si="12"/>
        <v>0</v>
      </c>
      <c r="J53" s="56">
        <f t="shared" si="12"/>
        <v>189400</v>
      </c>
      <c r="K53" s="56">
        <f>SUM(L53:R53)</f>
        <v>2680800</v>
      </c>
      <c r="L53" s="56">
        <f t="shared" ref="L53:S53" si="13">L55+L70+L80+L92+L94+L96</f>
        <v>562400</v>
      </c>
      <c r="M53" s="56">
        <f t="shared" si="13"/>
        <v>1300</v>
      </c>
      <c r="N53" s="56">
        <f t="shared" si="13"/>
        <v>306300</v>
      </c>
      <c r="O53" s="56">
        <f t="shared" si="13"/>
        <v>0</v>
      </c>
      <c r="P53" s="56">
        <f t="shared" si="13"/>
        <v>0</v>
      </c>
      <c r="Q53" s="56">
        <f t="shared" si="13"/>
        <v>1810800</v>
      </c>
      <c r="R53" s="56">
        <f t="shared" si="13"/>
        <v>0</v>
      </c>
      <c r="S53" s="56">
        <f t="shared" si="13"/>
        <v>0</v>
      </c>
      <c r="T53" s="56">
        <f>SUM(U53:Z53)</f>
        <v>35000</v>
      </c>
      <c r="U53" s="56">
        <f t="shared" ref="U53:Z53" si="14">U55+U70+U80+U92+U94+U96</f>
        <v>0</v>
      </c>
      <c r="V53" s="56">
        <f t="shared" si="14"/>
        <v>0</v>
      </c>
      <c r="W53" s="56">
        <f t="shared" si="14"/>
        <v>0</v>
      </c>
      <c r="X53" s="56">
        <f t="shared" si="14"/>
        <v>0</v>
      </c>
      <c r="Y53" s="56">
        <f t="shared" si="14"/>
        <v>35000</v>
      </c>
      <c r="Z53" s="56">
        <f t="shared" si="14"/>
        <v>0</v>
      </c>
    </row>
    <row r="54" spans="1:27">
      <c r="A54" s="55" t="s">
        <v>118</v>
      </c>
      <c r="B54" s="55"/>
      <c r="C54" s="55"/>
      <c r="D54" s="56"/>
      <c r="E54" s="56"/>
      <c r="F54" s="57"/>
      <c r="G54" s="57"/>
      <c r="H54" s="57"/>
      <c r="I54" s="57"/>
      <c r="J54" s="57"/>
      <c r="K54" s="56"/>
      <c r="L54" s="57"/>
      <c r="M54" s="57"/>
      <c r="N54" s="57"/>
      <c r="O54" s="57"/>
      <c r="P54" s="57"/>
      <c r="Q54" s="57"/>
      <c r="R54" s="57"/>
      <c r="S54" s="57"/>
      <c r="T54" s="56"/>
      <c r="U54" s="57"/>
      <c r="V54" s="57"/>
      <c r="W54" s="57"/>
      <c r="X54" s="57"/>
      <c r="Y54" s="57"/>
      <c r="Z54" s="57"/>
    </row>
    <row r="55" spans="1:27" ht="38.25">
      <c r="A55" s="55" t="s">
        <v>331</v>
      </c>
      <c r="B55" s="55">
        <v>210</v>
      </c>
      <c r="C55" s="55">
        <v>100</v>
      </c>
      <c r="D55" s="56">
        <f>E55+K55+S55+T55</f>
        <v>33656936.399999999</v>
      </c>
      <c r="E55" s="56">
        <f t="shared" ref="E55" si="15">SUM(F55:J55)</f>
        <v>32035736.399999999</v>
      </c>
      <c r="F55" s="56">
        <f>F57</f>
        <v>752136.4</v>
      </c>
      <c r="G55" s="56">
        <f t="shared" ref="G55:J55" si="16">G57</f>
        <v>0</v>
      </c>
      <c r="H55" s="56">
        <f t="shared" si="16"/>
        <v>31283600</v>
      </c>
      <c r="I55" s="56">
        <f t="shared" si="16"/>
        <v>0</v>
      </c>
      <c r="J55" s="56">
        <f t="shared" si="16"/>
        <v>0</v>
      </c>
      <c r="K55" s="56">
        <f t="shared" ref="K55" si="17">SUM(L55:R55)</f>
        <v>1621200</v>
      </c>
      <c r="L55" s="56">
        <f t="shared" ref="L55:S55" si="18">L57</f>
        <v>562400</v>
      </c>
      <c r="M55" s="56">
        <f t="shared" si="18"/>
        <v>0</v>
      </c>
      <c r="N55" s="56">
        <f t="shared" si="18"/>
        <v>0</v>
      </c>
      <c r="O55" s="56">
        <f t="shared" si="18"/>
        <v>0</v>
      </c>
      <c r="P55" s="56">
        <f t="shared" si="18"/>
        <v>0</v>
      </c>
      <c r="Q55" s="56">
        <f t="shared" si="18"/>
        <v>1058800</v>
      </c>
      <c r="R55" s="56">
        <f t="shared" si="18"/>
        <v>0</v>
      </c>
      <c r="S55" s="56">
        <f t="shared" si="18"/>
        <v>0</v>
      </c>
      <c r="T55" s="56">
        <f>SUM(U55:Z55)</f>
        <v>0</v>
      </c>
      <c r="U55" s="56">
        <f t="shared" ref="U55:Z55" si="19">U57</f>
        <v>0</v>
      </c>
      <c r="V55" s="56">
        <f t="shared" si="19"/>
        <v>0</v>
      </c>
      <c r="W55" s="56">
        <f t="shared" si="19"/>
        <v>0</v>
      </c>
      <c r="X55" s="56">
        <f t="shared" si="19"/>
        <v>0</v>
      </c>
      <c r="Y55" s="56">
        <f t="shared" si="19"/>
        <v>0</v>
      </c>
      <c r="Z55" s="56">
        <f t="shared" si="19"/>
        <v>0</v>
      </c>
    </row>
    <row r="56" spans="1:27">
      <c r="A56" s="55" t="s">
        <v>2</v>
      </c>
      <c r="B56" s="55"/>
      <c r="C56" s="55"/>
      <c r="D56" s="56"/>
      <c r="E56" s="56"/>
      <c r="F56" s="57"/>
      <c r="G56" s="57"/>
      <c r="H56" s="57"/>
      <c r="I56" s="57"/>
      <c r="J56" s="57"/>
      <c r="K56" s="56"/>
      <c r="L56" s="57"/>
      <c r="M56" s="57"/>
      <c r="N56" s="57"/>
      <c r="O56" s="57"/>
      <c r="P56" s="57"/>
      <c r="Q56" s="57"/>
      <c r="R56" s="57"/>
      <c r="S56" s="57"/>
      <c r="T56" s="56"/>
      <c r="U56" s="57"/>
      <c r="V56" s="57"/>
      <c r="W56" s="57"/>
      <c r="X56" s="57"/>
      <c r="Y56" s="57"/>
      <c r="Z56" s="57"/>
    </row>
    <row r="57" spans="1:27">
      <c r="A57" s="55" t="s">
        <v>119</v>
      </c>
      <c r="B57" s="55">
        <v>211</v>
      </c>
      <c r="C57" s="55">
        <v>110</v>
      </c>
      <c r="D57" s="56">
        <f>E57+K57+S57+T57</f>
        <v>33656936.399999999</v>
      </c>
      <c r="E57" s="56">
        <f>SUM(F57:J57)</f>
        <v>32035736.399999999</v>
      </c>
      <c r="F57" s="56">
        <f>SUM(F59:F69)</f>
        <v>752136.4</v>
      </c>
      <c r="G57" s="56">
        <f t="shared" ref="G57:J57" si="20">SUM(G59:G69)</f>
        <v>0</v>
      </c>
      <c r="H57" s="56">
        <f>SUM(H59:H69)</f>
        <v>31283600</v>
      </c>
      <c r="I57" s="56">
        <f t="shared" si="20"/>
        <v>0</v>
      </c>
      <c r="J57" s="56">
        <f t="shared" si="20"/>
        <v>0</v>
      </c>
      <c r="K57" s="56">
        <f>SUM(L57:R57)</f>
        <v>1621200</v>
      </c>
      <c r="L57" s="56">
        <f t="shared" ref="L57:S57" si="21">SUM(L59:L69)</f>
        <v>562400</v>
      </c>
      <c r="M57" s="56">
        <f t="shared" si="21"/>
        <v>0</v>
      </c>
      <c r="N57" s="56">
        <f t="shared" si="21"/>
        <v>0</v>
      </c>
      <c r="O57" s="56">
        <f t="shared" si="21"/>
        <v>0</v>
      </c>
      <c r="P57" s="56">
        <f t="shared" si="21"/>
        <v>0</v>
      </c>
      <c r="Q57" s="56">
        <f t="shared" si="21"/>
        <v>1058800</v>
      </c>
      <c r="R57" s="56">
        <f t="shared" si="21"/>
        <v>0</v>
      </c>
      <c r="S57" s="56">
        <f t="shared" si="21"/>
        <v>0</v>
      </c>
      <c r="T57" s="56">
        <f>SUM(U57:Z57)</f>
        <v>0</v>
      </c>
      <c r="U57" s="56">
        <f t="shared" ref="U57:Z57" si="22">SUM(U59:U69)</f>
        <v>0</v>
      </c>
      <c r="V57" s="56">
        <f t="shared" si="22"/>
        <v>0</v>
      </c>
      <c r="W57" s="56">
        <f t="shared" si="22"/>
        <v>0</v>
      </c>
      <c r="X57" s="56">
        <f t="shared" si="22"/>
        <v>0</v>
      </c>
      <c r="Y57" s="56">
        <f t="shared" si="22"/>
        <v>0</v>
      </c>
      <c r="Z57" s="56">
        <f t="shared" si="22"/>
        <v>0</v>
      </c>
    </row>
    <row r="58" spans="1:27">
      <c r="A58" s="55" t="s">
        <v>2</v>
      </c>
      <c r="B58" s="55"/>
      <c r="C58" s="55"/>
      <c r="D58" s="56"/>
      <c r="E58" s="56"/>
      <c r="F58" s="57"/>
      <c r="G58" s="57"/>
      <c r="H58" s="57"/>
      <c r="I58" s="57"/>
      <c r="J58" s="57"/>
      <c r="K58" s="56"/>
      <c r="L58" s="57"/>
      <c r="M58" s="57"/>
      <c r="N58" s="57"/>
      <c r="O58" s="57"/>
      <c r="P58" s="57"/>
      <c r="Q58" s="57"/>
      <c r="R58" s="57"/>
      <c r="S58" s="57"/>
      <c r="T58" s="56"/>
      <c r="U58" s="57"/>
      <c r="V58" s="57"/>
      <c r="W58" s="57"/>
      <c r="X58" s="57"/>
      <c r="Y58" s="57"/>
      <c r="Z58" s="57"/>
    </row>
    <row r="59" spans="1:27">
      <c r="A59" s="55" t="s">
        <v>120</v>
      </c>
      <c r="B59" s="55">
        <v>211.1</v>
      </c>
      <c r="C59" s="55" t="s">
        <v>283</v>
      </c>
      <c r="D59" s="56">
        <f t="shared" ref="D59:D70" si="23">E59+K59+S59+T59</f>
        <v>24327300</v>
      </c>
      <c r="E59" s="56">
        <f t="shared" ref="E59:E61" si="24">SUM(F59:J59)</f>
        <v>24327300</v>
      </c>
      <c r="F59" s="57">
        <v>300000</v>
      </c>
      <c r="G59" s="57"/>
      <c r="H59" s="57">
        <v>24027300</v>
      </c>
      <c r="I59" s="57"/>
      <c r="J59" s="57"/>
      <c r="K59" s="56">
        <f t="shared" ref="K59:K61" si="25">SUM(L59:R59)</f>
        <v>0</v>
      </c>
      <c r="L59" s="57"/>
      <c r="M59" s="57"/>
      <c r="N59" s="57"/>
      <c r="O59" s="57"/>
      <c r="P59" s="57"/>
      <c r="Q59" s="57"/>
      <c r="R59" s="57"/>
      <c r="S59" s="57"/>
      <c r="T59" s="56">
        <f t="shared" ref="T59:T68" si="26">SUM(U59:Z59)</f>
        <v>0</v>
      </c>
      <c r="U59" s="57"/>
      <c r="V59" s="57"/>
      <c r="W59" s="57"/>
      <c r="X59" s="57"/>
      <c r="Y59" s="57"/>
      <c r="Z59" s="57"/>
    </row>
    <row r="60" spans="1:27" ht="25.5">
      <c r="A60" s="55" t="s">
        <v>318</v>
      </c>
      <c r="B60" s="55">
        <v>211.2</v>
      </c>
      <c r="C60" s="55" t="s">
        <v>284</v>
      </c>
      <c r="D60" s="56">
        <f t="shared" si="23"/>
        <v>562400</v>
      </c>
      <c r="E60" s="56">
        <f t="shared" si="24"/>
        <v>0</v>
      </c>
      <c r="F60" s="57"/>
      <c r="G60" s="57"/>
      <c r="H60" s="57">
        <v>0</v>
      </c>
      <c r="I60" s="57"/>
      <c r="J60" s="57"/>
      <c r="K60" s="56">
        <f t="shared" si="25"/>
        <v>562400</v>
      </c>
      <c r="L60" s="57">
        <v>562400</v>
      </c>
      <c r="M60" s="57"/>
      <c r="N60" s="57"/>
      <c r="O60" s="57"/>
      <c r="P60" s="57"/>
      <c r="Q60" s="57"/>
      <c r="R60" s="57"/>
      <c r="S60" s="57"/>
      <c r="T60" s="56">
        <f t="shared" si="26"/>
        <v>0</v>
      </c>
      <c r="U60" s="57"/>
      <c r="V60" s="57"/>
      <c r="W60" s="57"/>
      <c r="X60" s="57"/>
      <c r="Y60" s="57"/>
      <c r="Z60" s="57"/>
    </row>
    <row r="61" spans="1:27" ht="25.5" hidden="1">
      <c r="A61" s="55" t="s">
        <v>121</v>
      </c>
      <c r="B61" s="55">
        <v>211.3</v>
      </c>
      <c r="C61" s="55" t="s">
        <v>122</v>
      </c>
      <c r="D61" s="56">
        <f t="shared" si="23"/>
        <v>0</v>
      </c>
      <c r="E61" s="56">
        <f t="shared" si="24"/>
        <v>0</v>
      </c>
      <c r="F61" s="57"/>
      <c r="G61" s="57"/>
      <c r="H61" s="57"/>
      <c r="I61" s="57"/>
      <c r="J61" s="57"/>
      <c r="K61" s="56">
        <f t="shared" si="25"/>
        <v>0</v>
      </c>
      <c r="L61" s="57"/>
      <c r="M61" s="57"/>
      <c r="N61" s="57"/>
      <c r="O61" s="57"/>
      <c r="P61" s="57"/>
      <c r="Q61" s="57"/>
      <c r="R61" s="57"/>
      <c r="S61" s="57"/>
      <c r="T61" s="56">
        <f t="shared" si="26"/>
        <v>0</v>
      </c>
      <c r="U61" s="57"/>
      <c r="V61" s="57"/>
      <c r="W61" s="57"/>
      <c r="X61" s="57"/>
      <c r="Y61" s="57"/>
      <c r="Z61" s="57"/>
    </row>
    <row r="62" spans="1:27" ht="89.25" hidden="1">
      <c r="A62" s="55" t="s">
        <v>123</v>
      </c>
      <c r="B62" s="55">
        <v>211.4</v>
      </c>
      <c r="C62" s="55" t="s">
        <v>124</v>
      </c>
      <c r="D62" s="56">
        <f t="shared" si="23"/>
        <v>0</v>
      </c>
      <c r="E62" s="56">
        <f>SUM(F62:J62)</f>
        <v>0</v>
      </c>
      <c r="F62" s="57"/>
      <c r="G62" s="57"/>
      <c r="H62" s="57"/>
      <c r="I62" s="57"/>
      <c r="J62" s="57"/>
      <c r="K62" s="56">
        <f>SUM(L62:R62)</f>
        <v>0</v>
      </c>
      <c r="L62" s="57"/>
      <c r="M62" s="57"/>
      <c r="N62" s="57"/>
      <c r="O62" s="57"/>
      <c r="P62" s="57"/>
      <c r="Q62" s="57"/>
      <c r="R62" s="57"/>
      <c r="S62" s="57"/>
      <c r="T62" s="56">
        <f t="shared" si="26"/>
        <v>0</v>
      </c>
      <c r="U62" s="57"/>
      <c r="V62" s="57"/>
      <c r="W62" s="57"/>
      <c r="X62" s="57"/>
      <c r="Y62" s="57"/>
      <c r="Z62" s="57"/>
    </row>
    <row r="63" spans="1:27" ht="27.75" customHeight="1">
      <c r="A63" s="55" t="s">
        <v>125</v>
      </c>
      <c r="B63" s="55">
        <v>211.5</v>
      </c>
      <c r="C63" s="55" t="s">
        <v>285</v>
      </c>
      <c r="D63" s="56">
        <f t="shared" si="23"/>
        <v>93700</v>
      </c>
      <c r="E63" s="56">
        <f t="shared" ref="E63:E72" si="27">SUM(F63:J63)</f>
        <v>0</v>
      </c>
      <c r="F63" s="57"/>
      <c r="G63" s="57"/>
      <c r="H63" s="57"/>
      <c r="I63" s="57"/>
      <c r="J63" s="57"/>
      <c r="K63" s="56">
        <f t="shared" ref="K63:K72" si="28">SUM(L63:R63)</f>
        <v>93700</v>
      </c>
      <c r="L63" s="57"/>
      <c r="M63" s="57"/>
      <c r="N63" s="57"/>
      <c r="O63" s="57"/>
      <c r="P63" s="57"/>
      <c r="Q63" s="57">
        <v>93700</v>
      </c>
      <c r="R63" s="57"/>
      <c r="S63" s="57"/>
      <c r="T63" s="56">
        <f t="shared" si="26"/>
        <v>0</v>
      </c>
      <c r="U63" s="57"/>
      <c r="V63" s="57"/>
      <c r="W63" s="57"/>
      <c r="X63" s="57"/>
      <c r="Y63" s="57"/>
      <c r="Z63" s="57"/>
    </row>
    <row r="64" spans="1:27" hidden="1">
      <c r="A64" s="55" t="s">
        <v>126</v>
      </c>
      <c r="B64" s="55">
        <v>211.6</v>
      </c>
      <c r="C64" s="55" t="s">
        <v>127</v>
      </c>
      <c r="D64" s="56">
        <f t="shared" si="23"/>
        <v>0</v>
      </c>
      <c r="E64" s="56">
        <f t="shared" si="27"/>
        <v>0</v>
      </c>
      <c r="F64" s="57"/>
      <c r="G64" s="57"/>
      <c r="H64" s="57"/>
      <c r="I64" s="57"/>
      <c r="J64" s="57"/>
      <c r="K64" s="56">
        <f t="shared" si="28"/>
        <v>0</v>
      </c>
      <c r="L64" s="57"/>
      <c r="M64" s="57"/>
      <c r="N64" s="57"/>
      <c r="O64" s="57"/>
      <c r="P64" s="57"/>
      <c r="Q64" s="57"/>
      <c r="R64" s="57"/>
      <c r="S64" s="57"/>
      <c r="T64" s="56">
        <f t="shared" si="26"/>
        <v>0</v>
      </c>
      <c r="U64" s="57"/>
      <c r="V64" s="57"/>
      <c r="W64" s="57"/>
      <c r="X64" s="57"/>
      <c r="Y64" s="57"/>
      <c r="Z64" s="57"/>
    </row>
    <row r="65" spans="1:26" ht="27" customHeight="1">
      <c r="A65" s="55" t="s">
        <v>128</v>
      </c>
      <c r="B65" s="55">
        <v>211.7</v>
      </c>
      <c r="C65" s="55" t="s">
        <v>286</v>
      </c>
      <c r="D65" s="56">
        <f t="shared" si="23"/>
        <v>67000</v>
      </c>
      <c r="E65" s="56">
        <f t="shared" si="27"/>
        <v>0</v>
      </c>
      <c r="F65" s="57"/>
      <c r="G65" s="57"/>
      <c r="H65" s="57"/>
      <c r="I65" s="57"/>
      <c r="J65" s="57"/>
      <c r="K65" s="56">
        <f t="shared" si="28"/>
        <v>67000</v>
      </c>
      <c r="L65" s="57"/>
      <c r="M65" s="57"/>
      <c r="N65" s="57"/>
      <c r="O65" s="57"/>
      <c r="P65" s="57"/>
      <c r="Q65" s="57">
        <v>67000</v>
      </c>
      <c r="R65" s="57"/>
      <c r="S65" s="57"/>
      <c r="T65" s="56">
        <f t="shared" si="26"/>
        <v>0</v>
      </c>
      <c r="U65" s="57"/>
      <c r="V65" s="57"/>
      <c r="W65" s="57"/>
      <c r="X65" s="57"/>
      <c r="Y65" s="57"/>
      <c r="Z65" s="57"/>
    </row>
    <row r="66" spans="1:26" hidden="1">
      <c r="A66" s="55" t="s">
        <v>129</v>
      </c>
      <c r="B66" s="55">
        <v>211.8</v>
      </c>
      <c r="C66" s="55" t="s">
        <v>287</v>
      </c>
      <c r="D66" s="56">
        <f t="shared" si="23"/>
        <v>0</v>
      </c>
      <c r="E66" s="56">
        <f t="shared" si="27"/>
        <v>0</v>
      </c>
      <c r="F66" s="57"/>
      <c r="G66" s="57"/>
      <c r="H66" s="57"/>
      <c r="I66" s="57"/>
      <c r="J66" s="57"/>
      <c r="K66" s="56">
        <f t="shared" si="28"/>
        <v>0</v>
      </c>
      <c r="L66" s="57"/>
      <c r="M66" s="57"/>
      <c r="N66" s="57"/>
      <c r="O66" s="57"/>
      <c r="P66" s="57"/>
      <c r="Q66" s="57"/>
      <c r="R66" s="57"/>
      <c r="S66" s="57"/>
      <c r="T66" s="56">
        <f t="shared" si="26"/>
        <v>0</v>
      </c>
      <c r="U66" s="57"/>
      <c r="V66" s="57"/>
      <c r="W66" s="57"/>
      <c r="X66" s="57"/>
      <c r="Y66" s="57"/>
      <c r="Z66" s="57"/>
    </row>
    <row r="67" spans="1:26" ht="89.25" hidden="1">
      <c r="A67" s="55" t="s">
        <v>130</v>
      </c>
      <c r="B67" s="55">
        <v>211.9</v>
      </c>
      <c r="C67" s="55" t="s">
        <v>131</v>
      </c>
      <c r="D67" s="56">
        <f t="shared" si="23"/>
        <v>0</v>
      </c>
      <c r="E67" s="56">
        <f t="shared" si="27"/>
        <v>0</v>
      </c>
      <c r="F67" s="57"/>
      <c r="G67" s="57"/>
      <c r="H67" s="57"/>
      <c r="I67" s="57"/>
      <c r="J67" s="57"/>
      <c r="K67" s="56">
        <f t="shared" si="28"/>
        <v>0</v>
      </c>
      <c r="L67" s="57"/>
      <c r="M67" s="57"/>
      <c r="N67" s="57"/>
      <c r="O67" s="57"/>
      <c r="P67" s="57"/>
      <c r="Q67" s="57"/>
      <c r="R67" s="57"/>
      <c r="S67" s="57"/>
      <c r="T67" s="56">
        <f t="shared" si="26"/>
        <v>0</v>
      </c>
      <c r="U67" s="57"/>
      <c r="V67" s="57"/>
      <c r="W67" s="57"/>
      <c r="X67" s="57"/>
      <c r="Y67" s="57"/>
      <c r="Z67" s="57"/>
    </row>
    <row r="68" spans="1:26" ht="76.5">
      <c r="A68" s="55" t="s">
        <v>132</v>
      </c>
      <c r="B68" s="55">
        <v>211.1</v>
      </c>
      <c r="C68" s="55" t="s">
        <v>133</v>
      </c>
      <c r="D68" s="56">
        <f t="shared" si="23"/>
        <v>1259636.3999999999</v>
      </c>
      <c r="E68" s="56">
        <f t="shared" si="27"/>
        <v>361536.4</v>
      </c>
      <c r="F68" s="57">
        <v>361536.4</v>
      </c>
      <c r="G68" s="57"/>
      <c r="H68" s="57"/>
      <c r="I68" s="57"/>
      <c r="J68" s="57"/>
      <c r="K68" s="56">
        <f t="shared" si="28"/>
        <v>898100</v>
      </c>
      <c r="L68" s="57"/>
      <c r="M68" s="57"/>
      <c r="N68" s="57"/>
      <c r="O68" s="57"/>
      <c r="P68" s="57"/>
      <c r="Q68" s="57">
        <v>898100</v>
      </c>
      <c r="R68" s="57"/>
      <c r="S68" s="57"/>
      <c r="T68" s="56">
        <f t="shared" si="26"/>
        <v>0</v>
      </c>
      <c r="U68" s="57"/>
      <c r="V68" s="57"/>
      <c r="W68" s="57"/>
      <c r="X68" s="57"/>
      <c r="Y68" s="57"/>
      <c r="Z68" s="57"/>
    </row>
    <row r="69" spans="1:26" ht="24.75" customHeight="1">
      <c r="A69" s="55" t="s">
        <v>134</v>
      </c>
      <c r="B69" s="55">
        <v>211.11</v>
      </c>
      <c r="C69" s="55" t="s">
        <v>288</v>
      </c>
      <c r="D69" s="56">
        <f t="shared" si="23"/>
        <v>7346900</v>
      </c>
      <c r="E69" s="56">
        <f t="shared" si="27"/>
        <v>7346900</v>
      </c>
      <c r="F69" s="57">
        <v>90600</v>
      </c>
      <c r="G69" s="57"/>
      <c r="H69" s="57">
        <v>7256300</v>
      </c>
      <c r="I69" s="57"/>
      <c r="J69" s="57"/>
      <c r="K69" s="56">
        <f t="shared" si="28"/>
        <v>0</v>
      </c>
      <c r="L69" s="57"/>
      <c r="M69" s="57"/>
      <c r="N69" s="57"/>
      <c r="O69" s="57"/>
      <c r="P69" s="57"/>
      <c r="Q69" s="57"/>
      <c r="R69" s="57"/>
      <c r="S69" s="57"/>
      <c r="T69" s="56">
        <f>SUM(U69:Z69)</f>
        <v>0</v>
      </c>
      <c r="U69" s="57"/>
      <c r="V69" s="57"/>
      <c r="W69" s="57"/>
      <c r="X69" s="57"/>
      <c r="Y69" s="57"/>
      <c r="Z69" s="57"/>
    </row>
    <row r="70" spans="1:26" ht="25.5" hidden="1">
      <c r="A70" s="55" t="s">
        <v>135</v>
      </c>
      <c r="B70" s="55">
        <v>220</v>
      </c>
      <c r="C70" s="55">
        <v>300</v>
      </c>
      <c r="D70" s="56">
        <f t="shared" si="23"/>
        <v>0</v>
      </c>
      <c r="E70" s="56">
        <f t="shared" si="27"/>
        <v>0</v>
      </c>
      <c r="F70" s="56">
        <f>F72</f>
        <v>0</v>
      </c>
      <c r="G70" s="56">
        <f t="shared" ref="G70:Z70" si="29">G72</f>
        <v>0</v>
      </c>
      <c r="H70" s="56">
        <f t="shared" si="29"/>
        <v>0</v>
      </c>
      <c r="I70" s="56">
        <f t="shared" si="29"/>
        <v>0</v>
      </c>
      <c r="J70" s="56">
        <f t="shared" si="29"/>
        <v>0</v>
      </c>
      <c r="K70" s="56">
        <f t="shared" si="28"/>
        <v>0</v>
      </c>
      <c r="L70" s="56">
        <f t="shared" si="29"/>
        <v>0</v>
      </c>
      <c r="M70" s="56">
        <f t="shared" si="29"/>
        <v>0</v>
      </c>
      <c r="N70" s="56">
        <f t="shared" si="29"/>
        <v>0</v>
      </c>
      <c r="O70" s="56">
        <f t="shared" si="29"/>
        <v>0</v>
      </c>
      <c r="P70" s="56">
        <f t="shared" si="29"/>
        <v>0</v>
      </c>
      <c r="Q70" s="56">
        <f t="shared" si="29"/>
        <v>0</v>
      </c>
      <c r="R70" s="56">
        <f t="shared" si="29"/>
        <v>0</v>
      </c>
      <c r="S70" s="56">
        <f t="shared" si="29"/>
        <v>0</v>
      </c>
      <c r="T70" s="56">
        <f>SUM(U70:Z70)</f>
        <v>0</v>
      </c>
      <c r="U70" s="56">
        <f t="shared" si="29"/>
        <v>0</v>
      </c>
      <c r="V70" s="56">
        <f t="shared" si="29"/>
        <v>0</v>
      </c>
      <c r="W70" s="56">
        <f t="shared" si="29"/>
        <v>0</v>
      </c>
      <c r="X70" s="56">
        <f t="shared" si="29"/>
        <v>0</v>
      </c>
      <c r="Y70" s="56">
        <f t="shared" si="29"/>
        <v>0</v>
      </c>
      <c r="Z70" s="56">
        <f t="shared" si="29"/>
        <v>0</v>
      </c>
    </row>
    <row r="71" spans="1:26" hidden="1">
      <c r="A71" s="55" t="s">
        <v>4</v>
      </c>
      <c r="B71" s="55"/>
      <c r="C71" s="55"/>
      <c r="D71" s="56"/>
      <c r="E71" s="56"/>
      <c r="F71" s="57"/>
      <c r="G71" s="57"/>
      <c r="H71" s="57"/>
      <c r="I71" s="57"/>
      <c r="J71" s="57"/>
      <c r="K71" s="56"/>
      <c r="L71" s="57"/>
      <c r="M71" s="57"/>
      <c r="N71" s="57"/>
      <c r="O71" s="57"/>
      <c r="P71" s="57"/>
      <c r="Q71" s="57"/>
      <c r="R71" s="57"/>
      <c r="S71" s="57"/>
      <c r="T71" s="56"/>
      <c r="U71" s="57"/>
      <c r="V71" s="57"/>
      <c r="W71" s="57"/>
      <c r="X71" s="57"/>
      <c r="Y71" s="57"/>
      <c r="Z71" s="57"/>
    </row>
    <row r="72" spans="1:26" ht="51" hidden="1">
      <c r="A72" s="55" t="s">
        <v>136</v>
      </c>
      <c r="B72" s="55">
        <v>221</v>
      </c>
      <c r="C72" s="55">
        <v>320</v>
      </c>
      <c r="D72" s="56">
        <f>E72+K72+S72+T72</f>
        <v>0</v>
      </c>
      <c r="E72" s="56">
        <f t="shared" si="27"/>
        <v>0</v>
      </c>
      <c r="F72" s="56">
        <f>SUM(F74:F79)</f>
        <v>0</v>
      </c>
      <c r="G72" s="56">
        <f t="shared" ref="G72:J72" si="30">SUM(G74:G79)</f>
        <v>0</v>
      </c>
      <c r="H72" s="56">
        <f t="shared" si="30"/>
        <v>0</v>
      </c>
      <c r="I72" s="56">
        <f t="shared" si="30"/>
        <v>0</v>
      </c>
      <c r="J72" s="56">
        <f t="shared" si="30"/>
        <v>0</v>
      </c>
      <c r="K72" s="56">
        <f t="shared" si="28"/>
        <v>0</v>
      </c>
      <c r="L72" s="56">
        <f t="shared" ref="L72:S72" si="31">SUM(L74:L79)</f>
        <v>0</v>
      </c>
      <c r="M72" s="56">
        <f t="shared" si="31"/>
        <v>0</v>
      </c>
      <c r="N72" s="56">
        <f t="shared" si="31"/>
        <v>0</v>
      </c>
      <c r="O72" s="56">
        <f t="shared" si="31"/>
        <v>0</v>
      </c>
      <c r="P72" s="56">
        <f t="shared" si="31"/>
        <v>0</v>
      </c>
      <c r="Q72" s="56">
        <f t="shared" si="31"/>
        <v>0</v>
      </c>
      <c r="R72" s="56">
        <f t="shared" si="31"/>
        <v>0</v>
      </c>
      <c r="S72" s="56">
        <f t="shared" si="31"/>
        <v>0</v>
      </c>
      <c r="T72" s="56">
        <f>SUM(U72:Z72)</f>
        <v>0</v>
      </c>
      <c r="U72" s="56">
        <f t="shared" ref="U72:Z72" si="32">SUM(U74:U79)</f>
        <v>0</v>
      </c>
      <c r="V72" s="56">
        <f t="shared" si="32"/>
        <v>0</v>
      </c>
      <c r="W72" s="56">
        <f t="shared" si="32"/>
        <v>0</v>
      </c>
      <c r="X72" s="56">
        <f t="shared" si="32"/>
        <v>0</v>
      </c>
      <c r="Y72" s="56">
        <f t="shared" si="32"/>
        <v>0</v>
      </c>
      <c r="Z72" s="56">
        <f t="shared" si="32"/>
        <v>0</v>
      </c>
    </row>
    <row r="73" spans="1:26" hidden="1">
      <c r="A73" s="55" t="s">
        <v>2</v>
      </c>
      <c r="B73" s="67"/>
      <c r="C73" s="67"/>
      <c r="D73" s="56"/>
      <c r="E73" s="56"/>
      <c r="F73" s="57"/>
      <c r="G73" s="57"/>
      <c r="H73" s="57"/>
      <c r="I73" s="57"/>
      <c r="J73" s="57"/>
      <c r="K73" s="56"/>
      <c r="L73" s="57"/>
      <c r="M73" s="57"/>
      <c r="N73" s="57"/>
      <c r="O73" s="57"/>
      <c r="P73" s="57"/>
      <c r="Q73" s="57"/>
      <c r="R73" s="57"/>
      <c r="S73" s="57"/>
      <c r="T73" s="56"/>
      <c r="U73" s="57"/>
      <c r="V73" s="57"/>
      <c r="W73" s="57"/>
      <c r="X73" s="57"/>
      <c r="Y73" s="57"/>
      <c r="Z73" s="57"/>
    </row>
    <row r="74" spans="1:26" ht="25.5" hidden="1">
      <c r="A74" s="55" t="s">
        <v>137</v>
      </c>
      <c r="B74" s="55">
        <v>221.1</v>
      </c>
      <c r="C74" s="55" t="s">
        <v>138</v>
      </c>
      <c r="D74" s="56">
        <f t="shared" ref="D74:D80" si="33">E74+K74+S74+T74</f>
        <v>0</v>
      </c>
      <c r="E74" s="56">
        <f t="shared" ref="E74:E80" si="34">SUM(F74:J74)</f>
        <v>0</v>
      </c>
      <c r="F74" s="57"/>
      <c r="G74" s="57"/>
      <c r="H74" s="57"/>
      <c r="I74" s="57"/>
      <c r="J74" s="57"/>
      <c r="K74" s="56">
        <f t="shared" ref="K74:K80" si="35">SUM(L74:R74)</f>
        <v>0</v>
      </c>
      <c r="L74" s="57"/>
      <c r="M74" s="57"/>
      <c r="N74" s="57"/>
      <c r="O74" s="57"/>
      <c r="P74" s="57"/>
      <c r="Q74" s="57"/>
      <c r="R74" s="57"/>
      <c r="S74" s="57"/>
      <c r="T74" s="56">
        <f t="shared" ref="T74:T80" si="36">SUM(U74:Z74)</f>
        <v>0</v>
      </c>
      <c r="U74" s="57"/>
      <c r="V74" s="57"/>
      <c r="W74" s="57"/>
      <c r="X74" s="57"/>
      <c r="Y74" s="57"/>
      <c r="Z74" s="57"/>
    </row>
    <row r="75" spans="1:26" ht="25.5" hidden="1">
      <c r="A75" s="55" t="s">
        <v>319</v>
      </c>
      <c r="B75" s="55">
        <v>221.2</v>
      </c>
      <c r="C75" s="55" t="s">
        <v>139</v>
      </c>
      <c r="D75" s="56">
        <f t="shared" si="33"/>
        <v>0</v>
      </c>
      <c r="E75" s="56">
        <f t="shared" si="34"/>
        <v>0</v>
      </c>
      <c r="F75" s="57"/>
      <c r="G75" s="57"/>
      <c r="H75" s="57"/>
      <c r="I75" s="57"/>
      <c r="J75" s="57"/>
      <c r="K75" s="56">
        <f t="shared" si="35"/>
        <v>0</v>
      </c>
      <c r="L75" s="57"/>
      <c r="M75" s="57"/>
      <c r="N75" s="57"/>
      <c r="O75" s="57"/>
      <c r="P75" s="57"/>
      <c r="Q75" s="57"/>
      <c r="R75" s="57"/>
      <c r="S75" s="57"/>
      <c r="T75" s="56">
        <f t="shared" si="36"/>
        <v>0</v>
      </c>
      <c r="U75" s="57"/>
      <c r="V75" s="57"/>
      <c r="W75" s="57"/>
      <c r="X75" s="57"/>
      <c r="Y75" s="57"/>
      <c r="Z75" s="57"/>
    </row>
    <row r="76" spans="1:26" ht="51" hidden="1">
      <c r="A76" s="55" t="s">
        <v>140</v>
      </c>
      <c r="B76" s="55">
        <v>221.3</v>
      </c>
      <c r="C76" s="55" t="s">
        <v>141</v>
      </c>
      <c r="D76" s="56">
        <f t="shared" si="33"/>
        <v>0</v>
      </c>
      <c r="E76" s="56">
        <f t="shared" si="34"/>
        <v>0</v>
      </c>
      <c r="F76" s="57"/>
      <c r="G76" s="57"/>
      <c r="H76" s="57"/>
      <c r="I76" s="57"/>
      <c r="J76" s="57"/>
      <c r="K76" s="56">
        <f t="shared" si="35"/>
        <v>0</v>
      </c>
      <c r="L76" s="57"/>
      <c r="M76" s="57"/>
      <c r="N76" s="57"/>
      <c r="O76" s="57"/>
      <c r="P76" s="57"/>
      <c r="Q76" s="57"/>
      <c r="R76" s="57"/>
      <c r="S76" s="57"/>
      <c r="T76" s="56">
        <f t="shared" si="36"/>
        <v>0</v>
      </c>
      <c r="U76" s="57"/>
      <c r="V76" s="57"/>
      <c r="W76" s="57"/>
      <c r="X76" s="57"/>
      <c r="Y76" s="57"/>
      <c r="Z76" s="57"/>
    </row>
    <row r="77" spans="1:26" hidden="1">
      <c r="A77" s="55" t="s">
        <v>142</v>
      </c>
      <c r="B77" s="55">
        <v>222</v>
      </c>
      <c r="C77" s="55" t="s">
        <v>143</v>
      </c>
      <c r="D77" s="56">
        <f t="shared" si="33"/>
        <v>0</v>
      </c>
      <c r="E77" s="56">
        <f t="shared" si="34"/>
        <v>0</v>
      </c>
      <c r="F77" s="57"/>
      <c r="G77" s="57"/>
      <c r="H77" s="57"/>
      <c r="I77" s="57"/>
      <c r="J77" s="57"/>
      <c r="K77" s="56">
        <f t="shared" si="35"/>
        <v>0</v>
      </c>
      <c r="L77" s="57"/>
      <c r="M77" s="57"/>
      <c r="N77" s="57"/>
      <c r="O77" s="57"/>
      <c r="P77" s="57"/>
      <c r="Q77" s="57"/>
      <c r="R77" s="57"/>
      <c r="S77" s="57"/>
      <c r="T77" s="56">
        <f t="shared" si="36"/>
        <v>0</v>
      </c>
      <c r="U77" s="57"/>
      <c r="V77" s="57"/>
      <c r="W77" s="57"/>
      <c r="X77" s="57"/>
      <c r="Y77" s="57"/>
      <c r="Z77" s="57"/>
    </row>
    <row r="78" spans="1:26" hidden="1">
      <c r="A78" s="55" t="s">
        <v>144</v>
      </c>
      <c r="B78" s="55">
        <v>223</v>
      </c>
      <c r="C78" s="55" t="s">
        <v>145</v>
      </c>
      <c r="D78" s="56">
        <f t="shared" si="33"/>
        <v>0</v>
      </c>
      <c r="E78" s="56">
        <f t="shared" si="34"/>
        <v>0</v>
      </c>
      <c r="F78" s="57"/>
      <c r="G78" s="57"/>
      <c r="H78" s="57"/>
      <c r="I78" s="57"/>
      <c r="J78" s="57"/>
      <c r="K78" s="56">
        <f t="shared" si="35"/>
        <v>0</v>
      </c>
      <c r="L78" s="57"/>
      <c r="M78" s="57"/>
      <c r="N78" s="57"/>
      <c r="O78" s="57"/>
      <c r="P78" s="57"/>
      <c r="Q78" s="57"/>
      <c r="R78" s="57"/>
      <c r="S78" s="57"/>
      <c r="T78" s="56">
        <f t="shared" si="36"/>
        <v>0</v>
      </c>
      <c r="U78" s="57"/>
      <c r="V78" s="57"/>
      <c r="W78" s="57"/>
      <c r="X78" s="57"/>
      <c r="Y78" s="57"/>
      <c r="Z78" s="57"/>
    </row>
    <row r="79" spans="1:26" hidden="1">
      <c r="A79" s="55" t="s">
        <v>146</v>
      </c>
      <c r="B79" s="55">
        <v>224</v>
      </c>
      <c r="C79" s="55" t="s">
        <v>147</v>
      </c>
      <c r="D79" s="56">
        <f t="shared" si="33"/>
        <v>0</v>
      </c>
      <c r="E79" s="56">
        <f t="shared" si="34"/>
        <v>0</v>
      </c>
      <c r="F79" s="57"/>
      <c r="G79" s="57"/>
      <c r="H79" s="57"/>
      <c r="I79" s="57"/>
      <c r="J79" s="57"/>
      <c r="K79" s="56">
        <f t="shared" si="35"/>
        <v>0</v>
      </c>
      <c r="L79" s="57"/>
      <c r="M79" s="57"/>
      <c r="N79" s="57"/>
      <c r="O79" s="57"/>
      <c r="P79" s="57"/>
      <c r="Q79" s="57"/>
      <c r="R79" s="57"/>
      <c r="S79" s="57"/>
      <c r="T79" s="56">
        <f t="shared" si="36"/>
        <v>0</v>
      </c>
      <c r="U79" s="57"/>
      <c r="V79" s="57"/>
      <c r="W79" s="57"/>
      <c r="X79" s="57"/>
      <c r="Y79" s="57"/>
      <c r="Z79" s="57"/>
    </row>
    <row r="80" spans="1:26" ht="25.5">
      <c r="A80" s="55" t="s">
        <v>148</v>
      </c>
      <c r="B80" s="55">
        <v>230</v>
      </c>
      <c r="C80" s="55">
        <v>800</v>
      </c>
      <c r="D80" s="56">
        <f t="shared" si="33"/>
        <v>1300</v>
      </c>
      <c r="E80" s="56">
        <f t="shared" si="34"/>
        <v>0</v>
      </c>
      <c r="F80" s="56">
        <f>F82+F85</f>
        <v>0</v>
      </c>
      <c r="G80" s="56">
        <f t="shared" ref="G80:J80" si="37">G82+G85</f>
        <v>0</v>
      </c>
      <c r="H80" s="56">
        <f t="shared" si="37"/>
        <v>0</v>
      </c>
      <c r="I80" s="56">
        <f t="shared" si="37"/>
        <v>0</v>
      </c>
      <c r="J80" s="56">
        <f t="shared" si="37"/>
        <v>0</v>
      </c>
      <c r="K80" s="56">
        <f t="shared" si="35"/>
        <v>1300</v>
      </c>
      <c r="L80" s="56">
        <f t="shared" ref="L80:S80" si="38">L82+L85</f>
        <v>0</v>
      </c>
      <c r="M80" s="56">
        <f t="shared" si="38"/>
        <v>1300</v>
      </c>
      <c r="N80" s="56">
        <f t="shared" si="38"/>
        <v>0</v>
      </c>
      <c r="O80" s="56">
        <f t="shared" si="38"/>
        <v>0</v>
      </c>
      <c r="P80" s="56">
        <f t="shared" si="38"/>
        <v>0</v>
      </c>
      <c r="Q80" s="56">
        <f t="shared" si="38"/>
        <v>0</v>
      </c>
      <c r="R80" s="56">
        <f t="shared" si="38"/>
        <v>0</v>
      </c>
      <c r="S80" s="56">
        <f t="shared" si="38"/>
        <v>0</v>
      </c>
      <c r="T80" s="56">
        <f t="shared" si="36"/>
        <v>0</v>
      </c>
      <c r="U80" s="56">
        <f t="shared" ref="U80:Z80" si="39">U82+U85</f>
        <v>0</v>
      </c>
      <c r="V80" s="56">
        <f t="shared" si="39"/>
        <v>0</v>
      </c>
      <c r="W80" s="56">
        <f t="shared" si="39"/>
        <v>0</v>
      </c>
      <c r="X80" s="56">
        <f t="shared" si="39"/>
        <v>0</v>
      </c>
      <c r="Y80" s="56">
        <f t="shared" si="39"/>
        <v>0</v>
      </c>
      <c r="Z80" s="56">
        <f t="shared" si="39"/>
        <v>0</v>
      </c>
    </row>
    <row r="81" spans="1:26">
      <c r="A81" s="55" t="s">
        <v>4</v>
      </c>
      <c r="B81" s="67"/>
      <c r="C81" s="67"/>
      <c r="D81" s="56"/>
      <c r="E81" s="56"/>
      <c r="F81" s="57"/>
      <c r="G81" s="57"/>
      <c r="H81" s="57"/>
      <c r="I81" s="57"/>
      <c r="J81" s="57"/>
      <c r="K81" s="56"/>
      <c r="L81" s="57"/>
      <c r="M81" s="57"/>
      <c r="N81" s="57"/>
      <c r="O81" s="57"/>
      <c r="P81" s="57"/>
      <c r="Q81" s="57"/>
      <c r="R81" s="57"/>
      <c r="S81" s="57"/>
      <c r="T81" s="56"/>
      <c r="U81" s="57"/>
      <c r="V81" s="57"/>
      <c r="W81" s="57"/>
      <c r="X81" s="57"/>
      <c r="Y81" s="57"/>
      <c r="Z81" s="57"/>
    </row>
    <row r="82" spans="1:26" ht="25.5" hidden="1">
      <c r="A82" s="55" t="s">
        <v>149</v>
      </c>
      <c r="B82" s="55">
        <v>231</v>
      </c>
      <c r="C82" s="55">
        <v>830</v>
      </c>
      <c r="D82" s="56">
        <f>E82+K82+S82+T82</f>
        <v>0</v>
      </c>
      <c r="E82" s="56">
        <f>SUM(F82:J82)</f>
        <v>0</v>
      </c>
      <c r="F82" s="56">
        <f>F84</f>
        <v>0</v>
      </c>
      <c r="G82" s="56">
        <f t="shared" ref="G82:J82" si="40">G84</f>
        <v>0</v>
      </c>
      <c r="H82" s="56">
        <f t="shared" si="40"/>
        <v>0</v>
      </c>
      <c r="I82" s="56">
        <f t="shared" si="40"/>
        <v>0</v>
      </c>
      <c r="J82" s="56">
        <f t="shared" si="40"/>
        <v>0</v>
      </c>
      <c r="K82" s="56">
        <f>SUM(L82:R82)</f>
        <v>0</v>
      </c>
      <c r="L82" s="56">
        <f t="shared" ref="L82:S82" si="41">L84</f>
        <v>0</v>
      </c>
      <c r="M82" s="56">
        <f t="shared" si="41"/>
        <v>0</v>
      </c>
      <c r="N82" s="56">
        <f t="shared" si="41"/>
        <v>0</v>
      </c>
      <c r="O82" s="56">
        <f t="shared" si="41"/>
        <v>0</v>
      </c>
      <c r="P82" s="56">
        <f t="shared" si="41"/>
        <v>0</v>
      </c>
      <c r="Q82" s="56">
        <f t="shared" si="41"/>
        <v>0</v>
      </c>
      <c r="R82" s="56">
        <f t="shared" si="41"/>
        <v>0</v>
      </c>
      <c r="S82" s="56">
        <f t="shared" si="41"/>
        <v>0</v>
      </c>
      <c r="T82" s="56">
        <f>SUM(U82:Z82)</f>
        <v>0</v>
      </c>
      <c r="U82" s="56">
        <f t="shared" ref="U82:Z82" si="42">U84</f>
        <v>0</v>
      </c>
      <c r="V82" s="56">
        <f t="shared" si="42"/>
        <v>0</v>
      </c>
      <c r="W82" s="56">
        <f t="shared" si="42"/>
        <v>0</v>
      </c>
      <c r="X82" s="56">
        <f t="shared" si="42"/>
        <v>0</v>
      </c>
      <c r="Y82" s="56">
        <f t="shared" si="42"/>
        <v>0</v>
      </c>
      <c r="Z82" s="56">
        <f t="shared" si="42"/>
        <v>0</v>
      </c>
    </row>
    <row r="83" spans="1:26" hidden="1">
      <c r="A83" s="55" t="s">
        <v>2</v>
      </c>
      <c r="B83" s="71"/>
      <c r="C83" s="71"/>
      <c r="D83" s="56"/>
      <c r="E83" s="72"/>
      <c r="F83" s="73"/>
      <c r="G83" s="73"/>
      <c r="H83" s="73"/>
      <c r="I83" s="73"/>
      <c r="J83" s="73"/>
      <c r="K83" s="72"/>
      <c r="L83" s="73"/>
      <c r="M83" s="73"/>
      <c r="N83" s="73"/>
      <c r="O83" s="73"/>
      <c r="P83" s="73"/>
      <c r="Q83" s="73"/>
      <c r="R83" s="73"/>
      <c r="S83" s="73"/>
      <c r="T83" s="72"/>
      <c r="U83" s="73"/>
      <c r="V83" s="73"/>
      <c r="W83" s="73"/>
      <c r="X83" s="73"/>
      <c r="Y83" s="73"/>
      <c r="Z83" s="73"/>
    </row>
    <row r="84" spans="1:26" ht="63.75" hidden="1">
      <c r="A84" s="55" t="s">
        <v>150</v>
      </c>
      <c r="B84" s="55">
        <v>231.1</v>
      </c>
      <c r="C84" s="55" t="s">
        <v>151</v>
      </c>
      <c r="D84" s="56">
        <f>E84+K84+S84+T84</f>
        <v>0</v>
      </c>
      <c r="E84" s="56">
        <f t="shared" ref="E84:E85" si="43">SUM(F84:J84)</f>
        <v>0</v>
      </c>
      <c r="F84" s="57"/>
      <c r="G84" s="57"/>
      <c r="H84" s="57"/>
      <c r="I84" s="57"/>
      <c r="J84" s="57"/>
      <c r="K84" s="56">
        <f t="shared" ref="K84:K85" si="44">SUM(L84:R84)</f>
        <v>0</v>
      </c>
      <c r="L84" s="57"/>
      <c r="M84" s="57"/>
      <c r="N84" s="57"/>
      <c r="O84" s="57"/>
      <c r="P84" s="57"/>
      <c r="Q84" s="57"/>
      <c r="R84" s="57"/>
      <c r="S84" s="57"/>
      <c r="T84" s="56">
        <f>SUM(U84:Z84)</f>
        <v>0</v>
      </c>
      <c r="U84" s="57"/>
      <c r="V84" s="57"/>
      <c r="W84" s="57"/>
      <c r="X84" s="57"/>
      <c r="Y84" s="57"/>
      <c r="Z84" s="57"/>
    </row>
    <row r="85" spans="1:26" ht="25.5">
      <c r="A85" s="55" t="s">
        <v>152</v>
      </c>
      <c r="B85" s="55">
        <v>232</v>
      </c>
      <c r="C85" s="55">
        <v>850</v>
      </c>
      <c r="D85" s="56">
        <f>E85+K85+S85+T85</f>
        <v>1300</v>
      </c>
      <c r="E85" s="56">
        <f t="shared" si="43"/>
        <v>0</v>
      </c>
      <c r="F85" s="56">
        <f>SUM(F87:F90)</f>
        <v>0</v>
      </c>
      <c r="G85" s="56">
        <f t="shared" ref="G85:J85" si="45">SUM(G87:G90)</f>
        <v>0</v>
      </c>
      <c r="H85" s="56">
        <f>SUM(H87:H90)</f>
        <v>0</v>
      </c>
      <c r="I85" s="56">
        <f t="shared" si="45"/>
        <v>0</v>
      </c>
      <c r="J85" s="56">
        <f t="shared" si="45"/>
        <v>0</v>
      </c>
      <c r="K85" s="56">
        <f t="shared" si="44"/>
        <v>1300</v>
      </c>
      <c r="L85" s="56">
        <f t="shared" ref="L85:S85" si="46">SUM(L87:L90)</f>
        <v>0</v>
      </c>
      <c r="M85" s="56">
        <f t="shared" si="46"/>
        <v>1300</v>
      </c>
      <c r="N85" s="56">
        <f t="shared" si="46"/>
        <v>0</v>
      </c>
      <c r="O85" s="56">
        <f t="shared" si="46"/>
        <v>0</v>
      </c>
      <c r="P85" s="56">
        <f t="shared" si="46"/>
        <v>0</v>
      </c>
      <c r="Q85" s="56">
        <f t="shared" si="46"/>
        <v>0</v>
      </c>
      <c r="R85" s="56">
        <f t="shared" si="46"/>
        <v>0</v>
      </c>
      <c r="S85" s="56">
        <f t="shared" si="46"/>
        <v>0</v>
      </c>
      <c r="T85" s="56">
        <f>SUM(U85:Z85)</f>
        <v>0</v>
      </c>
      <c r="U85" s="56">
        <f t="shared" ref="U85:Z85" si="47">SUM(U87:U90)</f>
        <v>0</v>
      </c>
      <c r="V85" s="56">
        <f t="shared" si="47"/>
        <v>0</v>
      </c>
      <c r="W85" s="56">
        <f t="shared" si="47"/>
        <v>0</v>
      </c>
      <c r="X85" s="56">
        <f t="shared" si="47"/>
        <v>0</v>
      </c>
      <c r="Y85" s="56">
        <f t="shared" si="47"/>
        <v>0</v>
      </c>
      <c r="Z85" s="56">
        <f t="shared" si="47"/>
        <v>0</v>
      </c>
    </row>
    <row r="86" spans="1:26">
      <c r="A86" s="55" t="s">
        <v>2</v>
      </c>
      <c r="B86" s="67"/>
      <c r="C86" s="67"/>
      <c r="D86" s="56"/>
      <c r="E86" s="56"/>
      <c r="F86" s="57"/>
      <c r="G86" s="57"/>
      <c r="H86" s="57"/>
      <c r="I86" s="57"/>
      <c r="J86" s="57"/>
      <c r="K86" s="56"/>
      <c r="L86" s="57"/>
      <c r="M86" s="57"/>
      <c r="N86" s="57"/>
      <c r="O86" s="57"/>
      <c r="P86" s="57"/>
      <c r="Q86" s="57"/>
      <c r="R86" s="57"/>
      <c r="S86" s="57"/>
      <c r="T86" s="56"/>
      <c r="U86" s="57"/>
      <c r="V86" s="57"/>
      <c r="W86" s="57"/>
      <c r="X86" s="57"/>
      <c r="Y86" s="57"/>
      <c r="Z86" s="57"/>
    </row>
    <row r="87" spans="1:26" ht="38.25">
      <c r="A87" s="55" t="s">
        <v>153</v>
      </c>
      <c r="B87" s="55">
        <v>232.1</v>
      </c>
      <c r="C87" s="55" t="s">
        <v>154</v>
      </c>
      <c r="D87" s="56">
        <f>E87+K87+S87+T87</f>
        <v>1300</v>
      </c>
      <c r="E87" s="56">
        <f t="shared" ref="E87:E90" si="48">SUM(F87:J87)</f>
        <v>0</v>
      </c>
      <c r="F87" s="57"/>
      <c r="G87" s="57"/>
      <c r="H87" s="57"/>
      <c r="I87" s="57"/>
      <c r="J87" s="57"/>
      <c r="K87" s="56">
        <f t="shared" ref="K87:K90" si="49">SUM(L87:R87)</f>
        <v>1300</v>
      </c>
      <c r="L87" s="57"/>
      <c r="M87" s="57">
        <v>1300</v>
      </c>
      <c r="N87" s="57"/>
      <c r="O87" s="57"/>
      <c r="P87" s="57"/>
      <c r="Q87" s="57"/>
      <c r="R87" s="57"/>
      <c r="S87" s="57"/>
      <c r="T87" s="56">
        <f>SUM(U87:Z87)</f>
        <v>0</v>
      </c>
      <c r="U87" s="57"/>
      <c r="V87" s="57"/>
      <c r="W87" s="57"/>
      <c r="X87" s="57"/>
      <c r="Y87" s="57"/>
      <c r="Z87" s="57"/>
    </row>
    <row r="88" spans="1:26" hidden="1">
      <c r="A88" s="55" t="s">
        <v>155</v>
      </c>
      <c r="B88" s="55">
        <v>232.2</v>
      </c>
      <c r="C88" s="55" t="s">
        <v>156</v>
      </c>
      <c r="D88" s="56">
        <f>E88+K88+S88+T88</f>
        <v>0</v>
      </c>
      <c r="E88" s="56">
        <f t="shared" si="48"/>
        <v>0</v>
      </c>
      <c r="F88" s="57"/>
      <c r="G88" s="57"/>
      <c r="H88" s="57"/>
      <c r="I88" s="57"/>
      <c r="J88" s="57"/>
      <c r="K88" s="56">
        <f t="shared" si="49"/>
        <v>0</v>
      </c>
      <c r="L88" s="57"/>
      <c r="M88" s="57"/>
      <c r="N88" s="57"/>
      <c r="O88" s="57"/>
      <c r="P88" s="57"/>
      <c r="Q88" s="57"/>
      <c r="R88" s="57"/>
      <c r="S88" s="57"/>
      <c r="T88" s="56">
        <f>SUM(U88:Z88)</f>
        <v>0</v>
      </c>
      <c r="U88" s="57"/>
      <c r="V88" s="57"/>
      <c r="W88" s="57"/>
      <c r="X88" s="57"/>
      <c r="Y88" s="57"/>
      <c r="Z88" s="57"/>
    </row>
    <row r="89" spans="1:26" ht="51" hidden="1">
      <c r="A89" s="55" t="s">
        <v>157</v>
      </c>
      <c r="B89" s="55">
        <v>232.3</v>
      </c>
      <c r="C89" s="55" t="s">
        <v>158</v>
      </c>
      <c r="D89" s="56">
        <f>E89+K89+S89+T89</f>
        <v>0</v>
      </c>
      <c r="E89" s="56">
        <f t="shared" si="48"/>
        <v>0</v>
      </c>
      <c r="F89" s="57"/>
      <c r="G89" s="57"/>
      <c r="H89" s="57"/>
      <c r="I89" s="57"/>
      <c r="J89" s="57"/>
      <c r="K89" s="56">
        <f t="shared" si="49"/>
        <v>0</v>
      </c>
      <c r="L89" s="57"/>
      <c r="M89" s="57"/>
      <c r="N89" s="57"/>
      <c r="O89" s="57"/>
      <c r="P89" s="57"/>
      <c r="Q89" s="57"/>
      <c r="R89" s="57"/>
      <c r="S89" s="57"/>
      <c r="T89" s="56">
        <f>SUM(U89:Z89)</f>
        <v>0</v>
      </c>
      <c r="U89" s="57"/>
      <c r="V89" s="57"/>
      <c r="W89" s="57"/>
      <c r="X89" s="57"/>
      <c r="Y89" s="57"/>
      <c r="Z89" s="57"/>
    </row>
    <row r="90" spans="1:26" hidden="1">
      <c r="A90" s="55" t="s">
        <v>159</v>
      </c>
      <c r="B90" s="55">
        <v>232.4</v>
      </c>
      <c r="C90" s="55" t="s">
        <v>160</v>
      </c>
      <c r="D90" s="56">
        <f>E90+K90+S90+T90</f>
        <v>0</v>
      </c>
      <c r="E90" s="56">
        <f t="shared" si="48"/>
        <v>0</v>
      </c>
      <c r="F90" s="57"/>
      <c r="G90" s="57"/>
      <c r="H90" s="57"/>
      <c r="I90" s="57"/>
      <c r="J90" s="57"/>
      <c r="K90" s="56">
        <f t="shared" si="49"/>
        <v>0</v>
      </c>
      <c r="L90" s="57"/>
      <c r="M90" s="57"/>
      <c r="N90" s="57"/>
      <c r="O90" s="57"/>
      <c r="P90" s="57"/>
      <c r="Q90" s="57"/>
      <c r="R90" s="57"/>
      <c r="S90" s="57"/>
      <c r="T90" s="56">
        <f>SUM(U90:Z90)</f>
        <v>0</v>
      </c>
      <c r="U90" s="57"/>
      <c r="V90" s="57"/>
      <c r="W90" s="57"/>
      <c r="X90" s="57"/>
      <c r="Y90" s="57"/>
      <c r="Z90" s="57"/>
    </row>
    <row r="91" spans="1:26" hidden="1">
      <c r="A91" s="55"/>
      <c r="B91" s="55"/>
      <c r="C91" s="55"/>
      <c r="D91" s="56"/>
      <c r="E91" s="56"/>
      <c r="F91" s="57"/>
      <c r="G91" s="57"/>
      <c r="H91" s="57"/>
      <c r="I91" s="57"/>
      <c r="J91" s="57"/>
      <c r="K91" s="56"/>
      <c r="L91" s="57"/>
      <c r="M91" s="57"/>
      <c r="N91" s="57"/>
      <c r="O91" s="57"/>
      <c r="P91" s="57"/>
      <c r="Q91" s="57"/>
      <c r="R91" s="57"/>
      <c r="S91" s="57"/>
      <c r="T91" s="56"/>
      <c r="U91" s="57"/>
      <c r="V91" s="57"/>
      <c r="W91" s="57"/>
      <c r="X91" s="57"/>
      <c r="Y91" s="57"/>
      <c r="Z91" s="57"/>
    </row>
    <row r="92" spans="1:26" ht="25.5" hidden="1">
      <c r="A92" s="55" t="s">
        <v>161</v>
      </c>
      <c r="B92" s="55">
        <v>240</v>
      </c>
      <c r="C92" s="55"/>
      <c r="D92" s="56">
        <f>E92+K92+S92+T92</f>
        <v>0</v>
      </c>
      <c r="E92" s="56"/>
      <c r="F92" s="57"/>
      <c r="G92" s="57"/>
      <c r="H92" s="57"/>
      <c r="I92" s="57"/>
      <c r="J92" s="57"/>
      <c r="K92" s="56"/>
      <c r="L92" s="57"/>
      <c r="M92" s="57"/>
      <c r="N92" s="57"/>
      <c r="O92" s="57"/>
      <c r="P92" s="57"/>
      <c r="Q92" s="57"/>
      <c r="R92" s="57"/>
      <c r="S92" s="57"/>
      <c r="T92" s="56">
        <f>SUM(U92:Z92)</f>
        <v>0</v>
      </c>
      <c r="U92" s="57"/>
      <c r="V92" s="57"/>
      <c r="W92" s="57"/>
      <c r="X92" s="57"/>
      <c r="Y92" s="57"/>
      <c r="Z92" s="57"/>
    </row>
    <row r="93" spans="1:26" hidden="1">
      <c r="A93" s="55"/>
      <c r="B93" s="55"/>
      <c r="C93" s="55"/>
      <c r="D93" s="56"/>
      <c r="E93" s="56"/>
      <c r="F93" s="57"/>
      <c r="G93" s="57"/>
      <c r="H93" s="57"/>
      <c r="I93" s="57"/>
      <c r="J93" s="57"/>
      <c r="K93" s="56"/>
      <c r="L93" s="57"/>
      <c r="M93" s="57"/>
      <c r="N93" s="57"/>
      <c r="O93" s="57"/>
      <c r="P93" s="57"/>
      <c r="Q93" s="57"/>
      <c r="R93" s="57"/>
      <c r="S93" s="57"/>
      <c r="T93" s="56"/>
      <c r="U93" s="57"/>
      <c r="V93" s="57"/>
      <c r="W93" s="57"/>
      <c r="X93" s="57"/>
      <c r="Y93" s="57"/>
      <c r="Z93" s="57"/>
    </row>
    <row r="94" spans="1:26" ht="38.25" hidden="1">
      <c r="A94" s="55" t="s">
        <v>162</v>
      </c>
      <c r="B94" s="55">
        <v>250</v>
      </c>
      <c r="C94" s="55"/>
      <c r="D94" s="56">
        <f>E94+K94+S94+T94</f>
        <v>0</v>
      </c>
      <c r="E94" s="56">
        <f>SUM(F94:J94)</f>
        <v>0</v>
      </c>
      <c r="F94" s="57"/>
      <c r="G94" s="57"/>
      <c r="H94" s="57"/>
      <c r="I94" s="57"/>
      <c r="J94" s="57"/>
      <c r="K94" s="56">
        <f>SUM(L94:R94)</f>
        <v>0</v>
      </c>
      <c r="L94" s="57"/>
      <c r="M94" s="57"/>
      <c r="N94" s="57"/>
      <c r="O94" s="57"/>
      <c r="P94" s="57"/>
      <c r="Q94" s="57"/>
      <c r="R94" s="57"/>
      <c r="S94" s="57"/>
      <c r="T94" s="56">
        <f>SUM(U94:Z94)</f>
        <v>0</v>
      </c>
      <c r="U94" s="57"/>
      <c r="V94" s="57"/>
      <c r="W94" s="57"/>
      <c r="X94" s="57"/>
      <c r="Y94" s="57"/>
      <c r="Z94" s="57"/>
    </row>
    <row r="95" spans="1:26">
      <c r="A95" s="55"/>
      <c r="B95" s="55"/>
      <c r="C95" s="55"/>
      <c r="D95" s="56"/>
      <c r="E95" s="56"/>
      <c r="F95" s="57"/>
      <c r="G95" s="57"/>
      <c r="H95" s="57"/>
      <c r="I95" s="57"/>
      <c r="J95" s="57"/>
      <c r="K95" s="56"/>
      <c r="L95" s="57"/>
      <c r="M95" s="57"/>
      <c r="N95" s="57"/>
      <c r="O95" s="57"/>
      <c r="P95" s="57"/>
      <c r="Q95" s="57"/>
      <c r="R95" s="57"/>
      <c r="S95" s="57"/>
      <c r="T95" s="56"/>
      <c r="U95" s="57"/>
      <c r="V95" s="57"/>
      <c r="W95" s="57"/>
      <c r="X95" s="57"/>
      <c r="Y95" s="57"/>
      <c r="Z95" s="57"/>
    </row>
    <row r="96" spans="1:26" ht="24.75" customHeight="1">
      <c r="A96" s="55" t="s">
        <v>163</v>
      </c>
      <c r="B96" s="55">
        <v>260</v>
      </c>
      <c r="C96" s="55">
        <v>200</v>
      </c>
      <c r="D96" s="56">
        <f>E96+K96+S96+T96</f>
        <v>2917721.32</v>
      </c>
      <c r="E96" s="56">
        <f>SUM(F96:J96)</f>
        <v>1824421.3199999998</v>
      </c>
      <c r="F96" s="56">
        <f>F98</f>
        <v>334421.31999999995</v>
      </c>
      <c r="G96" s="56">
        <f t="shared" ref="G96:J96" si="50">G98</f>
        <v>0</v>
      </c>
      <c r="H96" s="56">
        <f t="shared" si="50"/>
        <v>1300600</v>
      </c>
      <c r="I96" s="56">
        <f t="shared" si="50"/>
        <v>0</v>
      </c>
      <c r="J96" s="56">
        <f t="shared" si="50"/>
        <v>189400</v>
      </c>
      <c r="K96" s="56">
        <f>SUM(L96:R96)</f>
        <v>1058300</v>
      </c>
      <c r="L96" s="56">
        <f t="shared" ref="L96:S96" si="51">L98</f>
        <v>0</v>
      </c>
      <c r="M96" s="56">
        <f t="shared" si="51"/>
        <v>0</v>
      </c>
      <c r="N96" s="56">
        <f t="shared" si="51"/>
        <v>306300</v>
      </c>
      <c r="O96" s="56">
        <f t="shared" si="51"/>
        <v>0</v>
      </c>
      <c r="P96" s="56">
        <f t="shared" si="51"/>
        <v>0</v>
      </c>
      <c r="Q96" s="56">
        <f t="shared" si="51"/>
        <v>752000</v>
      </c>
      <c r="R96" s="56">
        <f t="shared" si="51"/>
        <v>0</v>
      </c>
      <c r="S96" s="56">
        <f t="shared" si="51"/>
        <v>0</v>
      </c>
      <c r="T96" s="56">
        <f>SUM(U96:Z96)</f>
        <v>35000</v>
      </c>
      <c r="U96" s="56">
        <f t="shared" ref="U96:Z96" si="52">U98</f>
        <v>0</v>
      </c>
      <c r="V96" s="56">
        <f t="shared" si="52"/>
        <v>0</v>
      </c>
      <c r="W96" s="56">
        <f t="shared" si="52"/>
        <v>0</v>
      </c>
      <c r="X96" s="56">
        <f t="shared" si="52"/>
        <v>0</v>
      </c>
      <c r="Y96" s="56">
        <f t="shared" si="52"/>
        <v>35000</v>
      </c>
      <c r="Z96" s="56">
        <f t="shared" si="52"/>
        <v>0</v>
      </c>
    </row>
    <row r="97" spans="1:26">
      <c r="A97" s="55" t="s">
        <v>4</v>
      </c>
      <c r="B97" s="55"/>
      <c r="C97" s="55"/>
      <c r="D97" s="56">
        <f>E97+K97+S97+T97</f>
        <v>0</v>
      </c>
      <c r="E97" s="56"/>
      <c r="F97" s="57"/>
      <c r="G97" s="57"/>
      <c r="H97" s="57"/>
      <c r="I97" s="57"/>
      <c r="J97" s="57"/>
      <c r="K97" s="56"/>
      <c r="L97" s="57"/>
      <c r="M97" s="57"/>
      <c r="N97" s="57"/>
      <c r="O97" s="57"/>
      <c r="P97" s="57"/>
      <c r="Q97" s="57"/>
      <c r="R97" s="57"/>
      <c r="S97" s="57"/>
      <c r="T97" s="56"/>
      <c r="U97" s="57"/>
      <c r="V97" s="57"/>
      <c r="W97" s="57"/>
      <c r="X97" s="57"/>
      <c r="Y97" s="57"/>
      <c r="Z97" s="57"/>
    </row>
    <row r="98" spans="1:26" ht="25.5">
      <c r="A98" s="55" t="s">
        <v>164</v>
      </c>
      <c r="B98" s="55">
        <v>261</v>
      </c>
      <c r="C98" s="55">
        <v>240</v>
      </c>
      <c r="D98" s="56">
        <f>E98+K98+S98+T98</f>
        <v>2917721.32</v>
      </c>
      <c r="E98" s="56">
        <f>SUM(F98:J98)</f>
        <v>1824421.3199999998</v>
      </c>
      <c r="F98" s="56">
        <f>SUM(F100:F135)</f>
        <v>334421.31999999995</v>
      </c>
      <c r="G98" s="56">
        <f t="shared" ref="G98:J98" si="53">SUM(G100:G135)</f>
        <v>0</v>
      </c>
      <c r="H98" s="56">
        <f>SUM(H100:H135)</f>
        <v>1300600</v>
      </c>
      <c r="I98" s="56">
        <f t="shared" si="53"/>
        <v>0</v>
      </c>
      <c r="J98" s="56">
        <f t="shared" si="53"/>
        <v>189400</v>
      </c>
      <c r="K98" s="56">
        <f>SUM(L98:R98)</f>
        <v>1058300</v>
      </c>
      <c r="L98" s="56">
        <f t="shared" ref="L98:S98" si="54">SUM(L100:L135)</f>
        <v>0</v>
      </c>
      <c r="M98" s="56">
        <f t="shared" si="54"/>
        <v>0</v>
      </c>
      <c r="N98" s="56">
        <f t="shared" si="54"/>
        <v>306300</v>
      </c>
      <c r="O98" s="56">
        <f t="shared" si="54"/>
        <v>0</v>
      </c>
      <c r="P98" s="56">
        <f t="shared" si="54"/>
        <v>0</v>
      </c>
      <c r="Q98" s="56">
        <f t="shared" si="54"/>
        <v>752000</v>
      </c>
      <c r="R98" s="56">
        <f t="shared" si="54"/>
        <v>0</v>
      </c>
      <c r="S98" s="56">
        <f t="shared" si="54"/>
        <v>0</v>
      </c>
      <c r="T98" s="56">
        <f>SUM(U98:Z98)</f>
        <v>35000</v>
      </c>
      <c r="U98" s="56">
        <f>SUM(U100:U135)</f>
        <v>0</v>
      </c>
      <c r="V98" s="56">
        <f>SUM(V100:V135)</f>
        <v>0</v>
      </c>
      <c r="W98" s="56">
        <f t="shared" ref="W98:Z98" si="55">SUM(W100:W135)</f>
        <v>0</v>
      </c>
      <c r="X98" s="56">
        <f t="shared" si="55"/>
        <v>0</v>
      </c>
      <c r="Y98" s="56">
        <f>SUM(Y100:Y135)</f>
        <v>35000</v>
      </c>
      <c r="Z98" s="56">
        <f t="shared" si="55"/>
        <v>0</v>
      </c>
    </row>
    <row r="99" spans="1:26">
      <c r="A99" s="55" t="s">
        <v>2</v>
      </c>
      <c r="B99" s="55"/>
      <c r="C99" s="55"/>
      <c r="D99" s="56"/>
      <c r="E99" s="56"/>
      <c r="F99" s="57"/>
      <c r="G99" s="57"/>
      <c r="H99" s="57"/>
      <c r="I99" s="57"/>
      <c r="J99" s="57"/>
      <c r="K99" s="56"/>
      <c r="L99" s="57"/>
      <c r="M99" s="57"/>
      <c r="N99" s="57"/>
      <c r="O99" s="57"/>
      <c r="P99" s="57"/>
      <c r="Q99" s="57"/>
      <c r="R99" s="57"/>
      <c r="S99" s="57"/>
      <c r="T99" s="56"/>
      <c r="U99" s="57"/>
      <c r="V99" s="57"/>
      <c r="W99" s="57"/>
      <c r="X99" s="57"/>
      <c r="Y99" s="57"/>
      <c r="Z99" s="57"/>
    </row>
    <row r="100" spans="1:26" ht="38.25" hidden="1">
      <c r="A100" s="55" t="s">
        <v>165</v>
      </c>
      <c r="B100" s="55">
        <v>261.10000000000002</v>
      </c>
      <c r="C100" s="55" t="s">
        <v>166</v>
      </c>
      <c r="D100" s="56">
        <f t="shared" ref="D100:D135" si="56">E100+K100+S100+T100</f>
        <v>0</v>
      </c>
      <c r="E100" s="56">
        <f t="shared" ref="E100:E135" si="57">SUM(F100:J100)</f>
        <v>0</v>
      </c>
      <c r="F100" s="57"/>
      <c r="G100" s="57"/>
      <c r="H100" s="57"/>
      <c r="I100" s="57"/>
      <c r="J100" s="57"/>
      <c r="K100" s="56">
        <f t="shared" ref="K100:K135" si="58">SUM(L100:R100)</f>
        <v>0</v>
      </c>
      <c r="L100" s="57"/>
      <c r="M100" s="57"/>
      <c r="N100" s="57"/>
      <c r="O100" s="57"/>
      <c r="P100" s="57"/>
      <c r="Q100" s="57"/>
      <c r="R100" s="57"/>
      <c r="S100" s="57"/>
      <c r="T100" s="56">
        <f>SUM(U100:Z100)</f>
        <v>0</v>
      </c>
      <c r="U100" s="57"/>
      <c r="V100" s="57"/>
      <c r="W100" s="57"/>
      <c r="X100" s="57"/>
      <c r="Y100" s="57"/>
      <c r="Z100" s="57"/>
    </row>
    <row r="101" spans="1:26" hidden="1">
      <c r="A101" s="55" t="s">
        <v>167</v>
      </c>
      <c r="B101" s="55">
        <v>261.2</v>
      </c>
      <c r="C101" s="55" t="s">
        <v>168</v>
      </c>
      <c r="D101" s="56">
        <f t="shared" si="56"/>
        <v>0</v>
      </c>
      <c r="E101" s="56">
        <f t="shared" si="57"/>
        <v>0</v>
      </c>
      <c r="F101" s="57"/>
      <c r="G101" s="57"/>
      <c r="H101" s="57"/>
      <c r="I101" s="57"/>
      <c r="J101" s="57"/>
      <c r="K101" s="56">
        <f t="shared" si="58"/>
        <v>0</v>
      </c>
      <c r="L101" s="57"/>
      <c r="M101" s="57"/>
      <c r="N101" s="57"/>
      <c r="O101" s="57"/>
      <c r="P101" s="57"/>
      <c r="Q101" s="57"/>
      <c r="R101" s="57"/>
      <c r="S101" s="57"/>
      <c r="T101" s="56">
        <f>SUM(U101:Z101)</f>
        <v>0</v>
      </c>
      <c r="U101" s="57"/>
      <c r="V101" s="57"/>
      <c r="W101" s="57"/>
      <c r="X101" s="57"/>
      <c r="Y101" s="57"/>
      <c r="Z101" s="57"/>
    </row>
    <row r="102" spans="1:26" ht="76.5" hidden="1">
      <c r="A102" s="55" t="s">
        <v>169</v>
      </c>
      <c r="B102" s="55">
        <v>261.3</v>
      </c>
      <c r="C102" s="55" t="s">
        <v>170</v>
      </c>
      <c r="D102" s="56">
        <f t="shared" si="56"/>
        <v>0</v>
      </c>
      <c r="E102" s="56">
        <f t="shared" si="57"/>
        <v>0</v>
      </c>
      <c r="F102" s="57"/>
      <c r="G102" s="57"/>
      <c r="H102" s="57"/>
      <c r="I102" s="57"/>
      <c r="J102" s="57"/>
      <c r="K102" s="56">
        <f t="shared" si="58"/>
        <v>0</v>
      </c>
      <c r="L102" s="57"/>
      <c r="M102" s="57"/>
      <c r="N102" s="57"/>
      <c r="O102" s="57"/>
      <c r="P102" s="57"/>
      <c r="Q102" s="57"/>
      <c r="R102" s="57"/>
      <c r="S102" s="57"/>
      <c r="T102" s="56">
        <f t="shared" ref="T102:T135" si="59">SUM(U102:Z102)</f>
        <v>0</v>
      </c>
      <c r="U102" s="57"/>
      <c r="V102" s="57"/>
      <c r="W102" s="57"/>
      <c r="X102" s="57"/>
      <c r="Y102" s="57"/>
      <c r="Z102" s="57"/>
    </row>
    <row r="103" spans="1:26" hidden="1">
      <c r="A103" s="55" t="s">
        <v>171</v>
      </c>
      <c r="B103" s="55">
        <v>261.39999999999998</v>
      </c>
      <c r="C103" s="55" t="s">
        <v>172</v>
      </c>
      <c r="D103" s="56">
        <f t="shared" si="56"/>
        <v>0</v>
      </c>
      <c r="E103" s="56">
        <f t="shared" si="57"/>
        <v>0</v>
      </c>
      <c r="F103" s="57"/>
      <c r="G103" s="57"/>
      <c r="H103" s="57"/>
      <c r="I103" s="57"/>
      <c r="J103" s="57"/>
      <c r="K103" s="56">
        <f t="shared" si="58"/>
        <v>0</v>
      </c>
      <c r="L103" s="57"/>
      <c r="M103" s="57"/>
      <c r="N103" s="57"/>
      <c r="O103" s="57"/>
      <c r="P103" s="57"/>
      <c r="Q103" s="57"/>
      <c r="R103" s="57"/>
      <c r="S103" s="57"/>
      <c r="T103" s="56">
        <f t="shared" si="59"/>
        <v>0</v>
      </c>
      <c r="U103" s="57"/>
      <c r="V103" s="57"/>
      <c r="W103" s="57"/>
      <c r="X103" s="57"/>
      <c r="Y103" s="57"/>
      <c r="Z103" s="57"/>
    </row>
    <row r="104" spans="1:26">
      <c r="A104" s="55" t="s">
        <v>173</v>
      </c>
      <c r="B104" s="55">
        <v>261.5</v>
      </c>
      <c r="C104" s="55" t="s">
        <v>289</v>
      </c>
      <c r="D104" s="56">
        <f t="shared" si="56"/>
        <v>18400</v>
      </c>
      <c r="E104" s="56">
        <f t="shared" si="57"/>
        <v>18400</v>
      </c>
      <c r="F104" s="57"/>
      <c r="G104" s="57"/>
      <c r="H104" s="57">
        <v>18400</v>
      </c>
      <c r="I104" s="57"/>
      <c r="J104" s="57"/>
      <c r="K104" s="56">
        <f t="shared" si="58"/>
        <v>0</v>
      </c>
      <c r="L104" s="57"/>
      <c r="M104" s="57"/>
      <c r="N104" s="57"/>
      <c r="O104" s="57"/>
      <c r="P104" s="57"/>
      <c r="Q104" s="57"/>
      <c r="R104" s="57"/>
      <c r="S104" s="57"/>
      <c r="T104" s="56">
        <f t="shared" si="59"/>
        <v>0</v>
      </c>
      <c r="U104" s="57"/>
      <c r="V104" s="57"/>
      <c r="W104" s="57"/>
      <c r="X104" s="57"/>
      <c r="Y104" s="57"/>
      <c r="Z104" s="57"/>
    </row>
    <row r="105" spans="1:26">
      <c r="A105" s="55" t="s">
        <v>174</v>
      </c>
      <c r="B105" s="55">
        <v>261.60000000000002</v>
      </c>
      <c r="C105" s="55" t="s">
        <v>339</v>
      </c>
      <c r="D105" s="56">
        <f t="shared" si="56"/>
        <v>48000</v>
      </c>
      <c r="E105" s="56">
        <f t="shared" si="57"/>
        <v>48000</v>
      </c>
      <c r="F105" s="57"/>
      <c r="G105" s="57"/>
      <c r="H105" s="57">
        <v>48000</v>
      </c>
      <c r="I105" s="57"/>
      <c r="J105" s="57"/>
      <c r="K105" s="56">
        <f t="shared" si="58"/>
        <v>0</v>
      </c>
      <c r="L105" s="57"/>
      <c r="M105" s="57"/>
      <c r="N105" s="57"/>
      <c r="O105" s="57"/>
      <c r="P105" s="57"/>
      <c r="Q105" s="57"/>
      <c r="R105" s="57"/>
      <c r="S105" s="57"/>
      <c r="T105" s="56">
        <f t="shared" si="59"/>
        <v>0</v>
      </c>
      <c r="U105" s="57"/>
      <c r="V105" s="57"/>
      <c r="W105" s="57"/>
      <c r="X105" s="57"/>
      <c r="Y105" s="57"/>
      <c r="Z105" s="57"/>
    </row>
    <row r="106" spans="1:26">
      <c r="A106" s="55" t="s">
        <v>129</v>
      </c>
      <c r="B106" s="55">
        <v>261.7</v>
      </c>
      <c r="C106" s="55" t="s">
        <v>290</v>
      </c>
      <c r="D106" s="56">
        <f t="shared" si="56"/>
        <v>752000</v>
      </c>
      <c r="E106" s="56">
        <f t="shared" si="57"/>
        <v>0</v>
      </c>
      <c r="F106" s="57"/>
      <c r="G106" s="57"/>
      <c r="H106" s="57"/>
      <c r="I106" s="57"/>
      <c r="J106" s="57"/>
      <c r="K106" s="56">
        <f t="shared" si="58"/>
        <v>752000</v>
      </c>
      <c r="L106" s="57"/>
      <c r="M106" s="57"/>
      <c r="N106" s="57"/>
      <c r="O106" s="57"/>
      <c r="P106" s="57"/>
      <c r="Q106" s="57">
        <v>752000</v>
      </c>
      <c r="R106" s="57"/>
      <c r="S106" s="57"/>
      <c r="T106" s="56">
        <f t="shared" si="59"/>
        <v>0</v>
      </c>
      <c r="U106" s="57"/>
      <c r="V106" s="57"/>
      <c r="W106" s="57"/>
      <c r="X106" s="57"/>
      <c r="Y106" s="57"/>
      <c r="Z106" s="57"/>
    </row>
    <row r="107" spans="1:26" ht="25.5">
      <c r="A107" s="55" t="s">
        <v>175</v>
      </c>
      <c r="B107" s="55">
        <v>261.8</v>
      </c>
      <c r="C107" s="55" t="s">
        <v>291</v>
      </c>
      <c r="D107" s="56">
        <f t="shared" si="56"/>
        <v>443800</v>
      </c>
      <c r="E107" s="56">
        <f t="shared" si="57"/>
        <v>443800</v>
      </c>
      <c r="F107" s="57"/>
      <c r="G107" s="57"/>
      <c r="H107" s="57">
        <v>443800</v>
      </c>
      <c r="I107" s="57"/>
      <c r="J107" s="57"/>
      <c r="K107" s="56">
        <f t="shared" si="58"/>
        <v>0</v>
      </c>
      <c r="L107" s="57"/>
      <c r="M107" s="57"/>
      <c r="N107" s="57"/>
      <c r="O107" s="57"/>
      <c r="P107" s="57"/>
      <c r="Q107" s="57"/>
      <c r="R107" s="57"/>
      <c r="S107" s="57"/>
      <c r="T107" s="56">
        <f t="shared" si="59"/>
        <v>0</v>
      </c>
      <c r="U107" s="57"/>
      <c r="V107" s="57"/>
      <c r="W107" s="57"/>
      <c r="X107" s="57"/>
      <c r="Y107" s="57"/>
      <c r="Z107" s="57"/>
    </row>
    <row r="108" spans="1:26" ht="25.5">
      <c r="A108" s="55" t="s">
        <v>176</v>
      </c>
      <c r="B108" s="55">
        <v>261.89999999999998</v>
      </c>
      <c r="C108" s="55" t="s">
        <v>292</v>
      </c>
      <c r="D108" s="56">
        <f t="shared" si="56"/>
        <v>206000</v>
      </c>
      <c r="E108" s="56">
        <f t="shared" si="57"/>
        <v>206000</v>
      </c>
      <c r="F108" s="57"/>
      <c r="G108" s="57"/>
      <c r="H108" s="57">
        <v>206000</v>
      </c>
      <c r="I108" s="57"/>
      <c r="J108" s="57"/>
      <c r="K108" s="56">
        <f t="shared" si="58"/>
        <v>0</v>
      </c>
      <c r="L108" s="57"/>
      <c r="M108" s="57"/>
      <c r="N108" s="57"/>
      <c r="O108" s="57"/>
      <c r="P108" s="57"/>
      <c r="Q108" s="57"/>
      <c r="R108" s="57"/>
      <c r="S108" s="57"/>
      <c r="T108" s="56">
        <f t="shared" si="59"/>
        <v>0</v>
      </c>
      <c r="U108" s="57"/>
      <c r="V108" s="57"/>
      <c r="W108" s="57"/>
      <c r="X108" s="57"/>
      <c r="Y108" s="57"/>
      <c r="Z108" s="57"/>
    </row>
    <row r="109" spans="1:26" ht="38.25">
      <c r="A109" s="55" t="s">
        <v>177</v>
      </c>
      <c r="B109" s="55">
        <v>261.10000000000002</v>
      </c>
      <c r="C109" s="55" t="s">
        <v>293</v>
      </c>
      <c r="D109" s="56">
        <f t="shared" si="56"/>
        <v>10200</v>
      </c>
      <c r="E109" s="56">
        <f t="shared" si="57"/>
        <v>10200</v>
      </c>
      <c r="F109" s="57"/>
      <c r="G109" s="57"/>
      <c r="H109" s="57">
        <v>10200</v>
      </c>
      <c r="I109" s="57"/>
      <c r="J109" s="57"/>
      <c r="K109" s="56">
        <f t="shared" si="58"/>
        <v>0</v>
      </c>
      <c r="L109" s="57"/>
      <c r="M109" s="57"/>
      <c r="N109" s="57"/>
      <c r="O109" s="57"/>
      <c r="P109" s="57"/>
      <c r="Q109" s="57"/>
      <c r="R109" s="57"/>
      <c r="S109" s="57"/>
      <c r="T109" s="56">
        <f t="shared" si="59"/>
        <v>0</v>
      </c>
      <c r="U109" s="57"/>
      <c r="V109" s="57"/>
      <c r="W109" s="57"/>
      <c r="X109" s="57"/>
      <c r="Y109" s="57"/>
      <c r="Z109" s="57"/>
    </row>
    <row r="110" spans="1:26" ht="25.5">
      <c r="A110" s="55" t="s">
        <v>178</v>
      </c>
      <c r="B110" s="55">
        <v>261.11</v>
      </c>
      <c r="C110" s="55" t="s">
        <v>294</v>
      </c>
      <c r="D110" s="56">
        <f t="shared" si="56"/>
        <v>11900</v>
      </c>
      <c r="E110" s="56">
        <f t="shared" si="57"/>
        <v>11900</v>
      </c>
      <c r="F110" s="57"/>
      <c r="G110" s="57"/>
      <c r="H110" s="57">
        <v>11900</v>
      </c>
      <c r="I110" s="57"/>
      <c r="J110" s="57"/>
      <c r="K110" s="56">
        <f t="shared" si="58"/>
        <v>0</v>
      </c>
      <c r="L110" s="57"/>
      <c r="M110" s="57"/>
      <c r="N110" s="57"/>
      <c r="O110" s="57"/>
      <c r="P110" s="57"/>
      <c r="Q110" s="57"/>
      <c r="R110" s="57"/>
      <c r="S110" s="57"/>
      <c r="T110" s="56">
        <f t="shared" si="59"/>
        <v>0</v>
      </c>
      <c r="U110" s="57"/>
      <c r="V110" s="57"/>
      <c r="W110" s="57"/>
      <c r="X110" s="57"/>
      <c r="Y110" s="57"/>
      <c r="Z110" s="57"/>
    </row>
    <row r="111" spans="1:26" ht="25.5" hidden="1">
      <c r="A111" s="55" t="s">
        <v>179</v>
      </c>
      <c r="B111" s="55">
        <v>261.12</v>
      </c>
      <c r="C111" s="55" t="s">
        <v>295</v>
      </c>
      <c r="D111" s="56">
        <f t="shared" si="56"/>
        <v>0</v>
      </c>
      <c r="E111" s="56">
        <f t="shared" si="57"/>
        <v>0</v>
      </c>
      <c r="F111" s="57"/>
      <c r="G111" s="57"/>
      <c r="H111" s="57"/>
      <c r="I111" s="57"/>
      <c r="J111" s="57"/>
      <c r="K111" s="56">
        <f t="shared" si="58"/>
        <v>0</v>
      </c>
      <c r="L111" s="57"/>
      <c r="M111" s="57"/>
      <c r="N111" s="57"/>
      <c r="O111" s="57"/>
      <c r="P111" s="57"/>
      <c r="Q111" s="57"/>
      <c r="R111" s="57"/>
      <c r="S111" s="57"/>
      <c r="T111" s="56">
        <f t="shared" si="59"/>
        <v>0</v>
      </c>
      <c r="U111" s="57"/>
      <c r="V111" s="57"/>
      <c r="W111" s="57"/>
      <c r="X111" s="57"/>
      <c r="Y111" s="57"/>
      <c r="Z111" s="57"/>
    </row>
    <row r="112" spans="1:26">
      <c r="A112" s="55" t="s">
        <v>180</v>
      </c>
      <c r="B112" s="55">
        <v>261.13</v>
      </c>
      <c r="C112" s="55" t="s">
        <v>296</v>
      </c>
      <c r="D112" s="56">
        <f t="shared" si="56"/>
        <v>544521.31999999995</v>
      </c>
      <c r="E112" s="56">
        <f t="shared" si="57"/>
        <v>238221.31999999995</v>
      </c>
      <c r="F112" s="57">
        <f>599757.72-361536.4</f>
        <v>238221.31999999995</v>
      </c>
      <c r="G112" s="57"/>
      <c r="H112" s="57"/>
      <c r="I112" s="57"/>
      <c r="J112" s="57"/>
      <c r="K112" s="56">
        <f t="shared" si="58"/>
        <v>306300</v>
      </c>
      <c r="L112" s="57"/>
      <c r="M112" s="57"/>
      <c r="N112" s="57">
        <v>306300</v>
      </c>
      <c r="O112" s="57"/>
      <c r="P112" s="57"/>
      <c r="Q112" s="57"/>
      <c r="R112" s="57"/>
      <c r="S112" s="57"/>
      <c r="T112" s="56">
        <f t="shared" si="59"/>
        <v>0</v>
      </c>
      <c r="U112" s="57"/>
      <c r="V112" s="57"/>
      <c r="W112" s="57"/>
      <c r="X112" s="57"/>
      <c r="Y112" s="57"/>
      <c r="Z112" s="57"/>
    </row>
    <row r="113" spans="1:26" ht="51">
      <c r="A113" s="55" t="s">
        <v>181</v>
      </c>
      <c r="B113" s="55">
        <v>261.14</v>
      </c>
      <c r="C113" s="55" t="s">
        <v>297</v>
      </c>
      <c r="D113" s="56">
        <f t="shared" si="56"/>
        <v>306300</v>
      </c>
      <c r="E113" s="56">
        <f t="shared" si="57"/>
        <v>306300</v>
      </c>
      <c r="F113" s="57"/>
      <c r="G113" s="57"/>
      <c r="H113" s="57">
        <v>282700</v>
      </c>
      <c r="I113" s="57"/>
      <c r="J113" s="57">
        <v>23600</v>
      </c>
      <c r="K113" s="56">
        <f t="shared" si="58"/>
        <v>0</v>
      </c>
      <c r="L113" s="57"/>
      <c r="M113" s="57"/>
      <c r="N113" s="57"/>
      <c r="O113" s="57"/>
      <c r="P113" s="57"/>
      <c r="Q113" s="57"/>
      <c r="R113" s="57"/>
      <c r="S113" s="57"/>
      <c r="T113" s="56">
        <f t="shared" si="59"/>
        <v>0</v>
      </c>
      <c r="U113" s="57"/>
      <c r="V113" s="57"/>
      <c r="W113" s="57"/>
      <c r="X113" s="57"/>
      <c r="Y113" s="57"/>
      <c r="Z113" s="57"/>
    </row>
    <row r="114" spans="1:26" ht="38.25">
      <c r="A114" s="55" t="s">
        <v>182</v>
      </c>
      <c r="B114" s="55">
        <v>261.14999999999998</v>
      </c>
      <c r="C114" s="55" t="s">
        <v>298</v>
      </c>
      <c r="D114" s="56">
        <f t="shared" si="56"/>
        <v>51600</v>
      </c>
      <c r="E114" s="56">
        <f t="shared" si="57"/>
        <v>51600</v>
      </c>
      <c r="F114" s="57"/>
      <c r="G114" s="57"/>
      <c r="H114" s="57">
        <f>12717+34725+2593+1565</f>
        <v>51600</v>
      </c>
      <c r="I114" s="57"/>
      <c r="J114" s="57"/>
      <c r="K114" s="56">
        <f t="shared" si="58"/>
        <v>0</v>
      </c>
      <c r="L114" s="57"/>
      <c r="M114" s="57"/>
      <c r="N114" s="57"/>
      <c r="O114" s="57"/>
      <c r="P114" s="57"/>
      <c r="Q114" s="57"/>
      <c r="R114" s="57"/>
      <c r="S114" s="57"/>
      <c r="T114" s="56">
        <f t="shared" si="59"/>
        <v>0</v>
      </c>
      <c r="U114" s="57"/>
      <c r="V114" s="57"/>
      <c r="W114" s="57"/>
      <c r="X114" s="57"/>
      <c r="Y114" s="57"/>
      <c r="Z114" s="57"/>
    </row>
    <row r="115" spans="1:26" ht="140.25" hidden="1">
      <c r="A115" s="55" t="s">
        <v>183</v>
      </c>
      <c r="B115" s="55">
        <v>261.16000000000003</v>
      </c>
      <c r="C115" s="55" t="s">
        <v>184</v>
      </c>
      <c r="D115" s="56">
        <f t="shared" si="56"/>
        <v>0</v>
      </c>
      <c r="E115" s="56">
        <f t="shared" si="57"/>
        <v>0</v>
      </c>
      <c r="F115" s="57"/>
      <c r="G115" s="57"/>
      <c r="H115" s="57"/>
      <c r="I115" s="57"/>
      <c r="J115" s="57"/>
      <c r="K115" s="56">
        <f t="shared" si="58"/>
        <v>0</v>
      </c>
      <c r="L115" s="57"/>
      <c r="M115" s="57"/>
      <c r="N115" s="57"/>
      <c r="O115" s="57"/>
      <c r="P115" s="57"/>
      <c r="Q115" s="57"/>
      <c r="R115" s="57"/>
      <c r="S115" s="57"/>
      <c r="T115" s="56">
        <f t="shared" si="59"/>
        <v>0</v>
      </c>
      <c r="U115" s="57"/>
      <c r="V115" s="57"/>
      <c r="W115" s="57"/>
      <c r="X115" s="57"/>
      <c r="Y115" s="57"/>
      <c r="Z115" s="57"/>
    </row>
    <row r="116" spans="1:26" ht="25.5">
      <c r="A116" s="55" t="s">
        <v>185</v>
      </c>
      <c r="B116" s="55">
        <v>261.17</v>
      </c>
      <c r="C116" s="55" t="s">
        <v>299</v>
      </c>
      <c r="D116" s="56">
        <f t="shared" si="56"/>
        <v>103800</v>
      </c>
      <c r="E116" s="56">
        <f t="shared" si="57"/>
        <v>103800</v>
      </c>
      <c r="F116" s="57"/>
      <c r="G116" s="57"/>
      <c r="H116" s="57">
        <f>27400+9800</f>
        <v>37200</v>
      </c>
      <c r="I116" s="57"/>
      <c r="J116" s="57">
        <f>24420+42180</f>
        <v>66600</v>
      </c>
      <c r="K116" s="56">
        <f t="shared" si="58"/>
        <v>0</v>
      </c>
      <c r="L116" s="57"/>
      <c r="M116" s="57"/>
      <c r="N116" s="57"/>
      <c r="O116" s="57"/>
      <c r="P116" s="57"/>
      <c r="Q116" s="57"/>
      <c r="R116" s="57"/>
      <c r="S116" s="57"/>
      <c r="T116" s="56">
        <f t="shared" si="59"/>
        <v>0</v>
      </c>
      <c r="U116" s="57"/>
      <c r="V116" s="57"/>
      <c r="W116" s="57"/>
      <c r="X116" s="57"/>
      <c r="Y116" s="57"/>
      <c r="Z116" s="57"/>
    </row>
    <row r="117" spans="1:26" ht="114.75">
      <c r="A117" s="55" t="s">
        <v>186</v>
      </c>
      <c r="B117" s="55">
        <v>261.18</v>
      </c>
      <c r="C117" s="55" t="s">
        <v>300</v>
      </c>
      <c r="D117" s="56">
        <f t="shared" si="56"/>
        <v>13900</v>
      </c>
      <c r="E117" s="56">
        <f t="shared" si="57"/>
        <v>13900</v>
      </c>
      <c r="F117" s="57">
        <v>13900</v>
      </c>
      <c r="G117" s="57"/>
      <c r="H117" s="57"/>
      <c r="I117" s="57"/>
      <c r="J117" s="57"/>
      <c r="K117" s="56">
        <f t="shared" si="58"/>
        <v>0</v>
      </c>
      <c r="L117" s="57"/>
      <c r="M117" s="57"/>
      <c r="N117" s="57"/>
      <c r="O117" s="57"/>
      <c r="P117" s="57"/>
      <c r="Q117" s="57"/>
      <c r="R117" s="57"/>
      <c r="S117" s="57"/>
      <c r="T117" s="56">
        <f t="shared" si="59"/>
        <v>0</v>
      </c>
      <c r="U117" s="57"/>
      <c r="V117" s="57"/>
      <c r="W117" s="57"/>
      <c r="X117" s="57"/>
      <c r="Y117" s="57"/>
      <c r="Z117" s="57"/>
    </row>
    <row r="118" spans="1:26" ht="89.25" hidden="1">
      <c r="A118" s="55" t="s">
        <v>187</v>
      </c>
      <c r="B118" s="55">
        <v>261.19</v>
      </c>
      <c r="C118" s="55" t="s">
        <v>301</v>
      </c>
      <c r="D118" s="56">
        <f t="shared" si="56"/>
        <v>0</v>
      </c>
      <c r="E118" s="56">
        <f t="shared" si="57"/>
        <v>0</v>
      </c>
      <c r="F118" s="57"/>
      <c r="G118" s="57"/>
      <c r="H118" s="57"/>
      <c r="I118" s="57"/>
      <c r="J118" s="57"/>
      <c r="K118" s="56">
        <f t="shared" si="58"/>
        <v>0</v>
      </c>
      <c r="L118" s="57"/>
      <c r="M118" s="57"/>
      <c r="N118" s="57"/>
      <c r="O118" s="57"/>
      <c r="P118" s="57"/>
      <c r="Q118" s="57"/>
      <c r="R118" s="57"/>
      <c r="S118" s="57"/>
      <c r="T118" s="56">
        <f t="shared" si="59"/>
        <v>0</v>
      </c>
      <c r="U118" s="57"/>
      <c r="V118" s="57"/>
      <c r="W118" s="57"/>
      <c r="X118" s="57"/>
      <c r="Y118" s="57"/>
      <c r="Z118" s="57"/>
    </row>
    <row r="119" spans="1:26" ht="38.25">
      <c r="A119" s="55" t="s">
        <v>188</v>
      </c>
      <c r="B119" s="55">
        <v>261.2</v>
      </c>
      <c r="C119" s="55" t="s">
        <v>302</v>
      </c>
      <c r="D119" s="56">
        <f t="shared" si="56"/>
        <v>99200</v>
      </c>
      <c r="E119" s="56">
        <f t="shared" si="57"/>
        <v>99200</v>
      </c>
      <c r="F119" s="57"/>
      <c r="G119" s="57"/>
      <c r="H119" s="57"/>
      <c r="I119" s="57"/>
      <c r="J119" s="57">
        <v>99200</v>
      </c>
      <c r="K119" s="56">
        <f t="shared" si="58"/>
        <v>0</v>
      </c>
      <c r="L119" s="57"/>
      <c r="M119" s="57"/>
      <c r="N119" s="57"/>
      <c r="O119" s="57"/>
      <c r="P119" s="57"/>
      <c r="Q119" s="57"/>
      <c r="R119" s="57"/>
      <c r="S119" s="57"/>
      <c r="T119" s="56">
        <f t="shared" si="59"/>
        <v>0</v>
      </c>
      <c r="U119" s="57"/>
      <c r="V119" s="57"/>
      <c r="W119" s="57"/>
      <c r="X119" s="57"/>
      <c r="Y119" s="57"/>
      <c r="Z119" s="57"/>
    </row>
    <row r="120" spans="1:26" hidden="1">
      <c r="A120" s="55" t="s">
        <v>189</v>
      </c>
      <c r="B120" s="55">
        <v>261.20999999999998</v>
      </c>
      <c r="C120" s="55" t="s">
        <v>190</v>
      </c>
      <c r="D120" s="56">
        <f t="shared" si="56"/>
        <v>0</v>
      </c>
      <c r="E120" s="56">
        <f t="shared" si="57"/>
        <v>0</v>
      </c>
      <c r="F120" s="57"/>
      <c r="G120" s="57"/>
      <c r="H120" s="57"/>
      <c r="I120" s="57"/>
      <c r="J120" s="57"/>
      <c r="K120" s="56">
        <f t="shared" si="58"/>
        <v>0</v>
      </c>
      <c r="L120" s="57"/>
      <c r="M120" s="57"/>
      <c r="N120" s="57"/>
      <c r="O120" s="57"/>
      <c r="P120" s="57"/>
      <c r="Q120" s="57"/>
      <c r="R120" s="57"/>
      <c r="S120" s="57"/>
      <c r="T120" s="56">
        <f t="shared" si="59"/>
        <v>0</v>
      </c>
      <c r="U120" s="57"/>
      <c r="V120" s="57"/>
      <c r="W120" s="57"/>
      <c r="X120" s="57"/>
      <c r="Y120" s="57"/>
      <c r="Z120" s="57"/>
    </row>
    <row r="121" spans="1:26" ht="38.25">
      <c r="A121" s="55" t="s">
        <v>191</v>
      </c>
      <c r="B121" s="55">
        <v>261.22000000000003</v>
      </c>
      <c r="C121" s="55" t="s">
        <v>303</v>
      </c>
      <c r="D121" s="56">
        <f t="shared" si="56"/>
        <v>36800</v>
      </c>
      <c r="E121" s="56">
        <f t="shared" si="57"/>
        <v>36800</v>
      </c>
      <c r="F121" s="57"/>
      <c r="G121" s="57"/>
      <c r="H121" s="57">
        <v>36800</v>
      </c>
      <c r="I121" s="57"/>
      <c r="J121" s="57"/>
      <c r="K121" s="56">
        <f t="shared" si="58"/>
        <v>0</v>
      </c>
      <c r="L121" s="57"/>
      <c r="M121" s="57"/>
      <c r="N121" s="57"/>
      <c r="O121" s="57"/>
      <c r="P121" s="57"/>
      <c r="Q121" s="57"/>
      <c r="R121" s="57"/>
      <c r="S121" s="57"/>
      <c r="T121" s="56">
        <f t="shared" si="59"/>
        <v>0</v>
      </c>
      <c r="U121" s="57"/>
      <c r="V121" s="57"/>
      <c r="W121" s="57"/>
      <c r="X121" s="57"/>
      <c r="Y121" s="57"/>
      <c r="Z121" s="57"/>
    </row>
    <row r="122" spans="1:26" ht="25.5">
      <c r="A122" s="55" t="s">
        <v>192</v>
      </c>
      <c r="B122" s="55">
        <v>261.23</v>
      </c>
      <c r="C122" s="55" t="s">
        <v>304</v>
      </c>
      <c r="D122" s="56">
        <f t="shared" si="56"/>
        <v>15000</v>
      </c>
      <c r="E122" s="56">
        <f t="shared" si="57"/>
        <v>15000</v>
      </c>
      <c r="F122" s="57"/>
      <c r="G122" s="57"/>
      <c r="H122" s="57">
        <v>15000</v>
      </c>
      <c r="I122" s="57"/>
      <c r="J122" s="57"/>
      <c r="K122" s="56">
        <f t="shared" si="58"/>
        <v>0</v>
      </c>
      <c r="L122" s="57"/>
      <c r="M122" s="57"/>
      <c r="N122" s="57"/>
      <c r="O122" s="57"/>
      <c r="P122" s="57"/>
      <c r="Q122" s="57"/>
      <c r="R122" s="57"/>
      <c r="S122" s="57"/>
      <c r="T122" s="56">
        <f t="shared" si="59"/>
        <v>0</v>
      </c>
      <c r="U122" s="57"/>
      <c r="V122" s="57"/>
      <c r="W122" s="57"/>
      <c r="X122" s="57"/>
      <c r="Y122" s="57"/>
      <c r="Z122" s="57"/>
    </row>
    <row r="123" spans="1:26" ht="178.5" hidden="1">
      <c r="A123" s="55" t="s">
        <v>193</v>
      </c>
      <c r="B123" s="55">
        <v>261.24</v>
      </c>
      <c r="C123" s="55" t="s">
        <v>194</v>
      </c>
      <c r="D123" s="56">
        <f t="shared" si="56"/>
        <v>0</v>
      </c>
      <c r="E123" s="56">
        <f t="shared" si="57"/>
        <v>0</v>
      </c>
      <c r="F123" s="57"/>
      <c r="G123" s="57"/>
      <c r="H123" s="57"/>
      <c r="I123" s="57"/>
      <c r="J123" s="57"/>
      <c r="K123" s="56">
        <f t="shared" si="58"/>
        <v>0</v>
      </c>
      <c r="L123" s="57"/>
      <c r="M123" s="57"/>
      <c r="N123" s="57"/>
      <c r="O123" s="57"/>
      <c r="P123" s="57"/>
      <c r="Q123" s="57"/>
      <c r="R123" s="57"/>
      <c r="S123" s="57"/>
      <c r="T123" s="56">
        <f t="shared" si="59"/>
        <v>0</v>
      </c>
      <c r="U123" s="57"/>
      <c r="V123" s="57"/>
      <c r="W123" s="57"/>
      <c r="X123" s="57"/>
      <c r="Y123" s="57"/>
      <c r="Z123" s="57"/>
    </row>
    <row r="124" spans="1:26" ht="51">
      <c r="A124" s="55" t="s">
        <v>195</v>
      </c>
      <c r="B124" s="55">
        <v>261.25</v>
      </c>
      <c r="C124" s="55" t="s">
        <v>305</v>
      </c>
      <c r="D124" s="56">
        <f t="shared" si="56"/>
        <v>24000</v>
      </c>
      <c r="E124" s="56">
        <f t="shared" si="57"/>
        <v>24000</v>
      </c>
      <c r="F124" s="57"/>
      <c r="G124" s="57"/>
      <c r="H124" s="57">
        <v>24000</v>
      </c>
      <c r="I124" s="57"/>
      <c r="J124" s="57"/>
      <c r="K124" s="56">
        <f t="shared" si="58"/>
        <v>0</v>
      </c>
      <c r="L124" s="57"/>
      <c r="M124" s="57"/>
      <c r="N124" s="57"/>
      <c r="O124" s="57"/>
      <c r="P124" s="57"/>
      <c r="Q124" s="57"/>
      <c r="R124" s="57"/>
      <c r="S124" s="57"/>
      <c r="T124" s="56">
        <f t="shared" si="59"/>
        <v>0</v>
      </c>
      <c r="U124" s="57"/>
      <c r="V124" s="57"/>
      <c r="W124" s="57"/>
      <c r="X124" s="57"/>
      <c r="Y124" s="57"/>
      <c r="Z124" s="57"/>
    </row>
    <row r="125" spans="1:26">
      <c r="A125" s="55" t="s">
        <v>196</v>
      </c>
      <c r="B125" s="55">
        <v>261.26</v>
      </c>
      <c r="C125" s="55" t="s">
        <v>306</v>
      </c>
      <c r="D125" s="56">
        <f t="shared" si="56"/>
        <v>197300</v>
      </c>
      <c r="E125" s="56">
        <f t="shared" si="57"/>
        <v>197300</v>
      </c>
      <c r="F125" s="57">
        <f>22300+60000</f>
        <v>82300</v>
      </c>
      <c r="G125" s="57"/>
      <c r="H125" s="57">
        <v>115000</v>
      </c>
      <c r="I125" s="57"/>
      <c r="J125" s="57"/>
      <c r="K125" s="56">
        <f t="shared" si="58"/>
        <v>0</v>
      </c>
      <c r="L125" s="57"/>
      <c r="M125" s="57"/>
      <c r="N125" s="57"/>
      <c r="O125" s="57"/>
      <c r="P125" s="57"/>
      <c r="Q125" s="57"/>
      <c r="R125" s="57"/>
      <c r="S125" s="57"/>
      <c r="T125" s="56">
        <f t="shared" si="59"/>
        <v>0</v>
      </c>
      <c r="U125" s="57"/>
      <c r="V125" s="57"/>
      <c r="W125" s="57"/>
      <c r="X125" s="57"/>
      <c r="Y125" s="57"/>
      <c r="Z125" s="57"/>
    </row>
    <row r="126" spans="1:26" ht="38.25" hidden="1">
      <c r="A126" s="55" t="s">
        <v>197</v>
      </c>
      <c r="B126" s="55">
        <v>261.27</v>
      </c>
      <c r="C126" s="55" t="s">
        <v>198</v>
      </c>
      <c r="D126" s="56">
        <f t="shared" si="56"/>
        <v>0</v>
      </c>
      <c r="E126" s="56">
        <f t="shared" si="57"/>
        <v>0</v>
      </c>
      <c r="F126" s="57"/>
      <c r="G126" s="57"/>
      <c r="H126" s="57"/>
      <c r="I126" s="57"/>
      <c r="J126" s="57"/>
      <c r="K126" s="56">
        <f t="shared" si="58"/>
        <v>0</v>
      </c>
      <c r="L126" s="57"/>
      <c r="M126" s="57"/>
      <c r="N126" s="57"/>
      <c r="O126" s="57"/>
      <c r="P126" s="57"/>
      <c r="Q126" s="57"/>
      <c r="R126" s="57"/>
      <c r="S126" s="57"/>
      <c r="T126" s="56">
        <f t="shared" si="59"/>
        <v>0</v>
      </c>
      <c r="U126" s="57"/>
      <c r="V126" s="57"/>
      <c r="W126" s="57"/>
      <c r="X126" s="57"/>
      <c r="Y126" s="57"/>
      <c r="Z126" s="57"/>
    </row>
    <row r="127" spans="1:26" ht="63.75" hidden="1">
      <c r="A127" s="55" t="s">
        <v>199</v>
      </c>
      <c r="B127" s="55">
        <v>261.27999999999997</v>
      </c>
      <c r="C127" s="55" t="s">
        <v>307</v>
      </c>
      <c r="D127" s="56">
        <f t="shared" si="56"/>
        <v>0</v>
      </c>
      <c r="E127" s="56">
        <f t="shared" si="57"/>
        <v>0</v>
      </c>
      <c r="F127" s="57"/>
      <c r="G127" s="57"/>
      <c r="H127" s="57"/>
      <c r="I127" s="57"/>
      <c r="J127" s="57"/>
      <c r="K127" s="56">
        <f t="shared" si="58"/>
        <v>0</v>
      </c>
      <c r="L127" s="57"/>
      <c r="M127" s="57"/>
      <c r="N127" s="57"/>
      <c r="O127" s="57"/>
      <c r="P127" s="57"/>
      <c r="Q127" s="57"/>
      <c r="R127" s="57"/>
      <c r="S127" s="57"/>
      <c r="T127" s="56">
        <f t="shared" si="59"/>
        <v>0</v>
      </c>
      <c r="U127" s="57"/>
      <c r="V127" s="57"/>
      <c r="W127" s="57"/>
      <c r="X127" s="57"/>
      <c r="Y127" s="57"/>
      <c r="Z127" s="57"/>
    </row>
    <row r="128" spans="1:26" hidden="1">
      <c r="A128" s="55" t="s">
        <v>200</v>
      </c>
      <c r="B128" s="55">
        <v>261.29000000000002</v>
      </c>
      <c r="C128" s="55" t="s">
        <v>201</v>
      </c>
      <c r="D128" s="56">
        <f t="shared" si="56"/>
        <v>0</v>
      </c>
      <c r="E128" s="56">
        <f t="shared" si="57"/>
        <v>0</v>
      </c>
      <c r="F128" s="57"/>
      <c r="G128" s="57"/>
      <c r="H128" s="57"/>
      <c r="I128" s="57"/>
      <c r="J128" s="57"/>
      <c r="K128" s="56">
        <f t="shared" si="58"/>
        <v>0</v>
      </c>
      <c r="L128" s="57"/>
      <c r="M128" s="57"/>
      <c r="N128" s="57"/>
      <c r="O128" s="57"/>
      <c r="P128" s="57"/>
      <c r="Q128" s="57"/>
      <c r="R128" s="57"/>
      <c r="S128" s="57"/>
      <c r="T128" s="56">
        <f t="shared" si="59"/>
        <v>0</v>
      </c>
      <c r="U128" s="57"/>
      <c r="V128" s="57"/>
      <c r="W128" s="57"/>
      <c r="X128" s="57"/>
      <c r="Y128" s="57"/>
      <c r="Z128" s="57"/>
    </row>
    <row r="129" spans="1:26" ht="25.5" hidden="1">
      <c r="A129" s="55" t="s">
        <v>202</v>
      </c>
      <c r="B129" s="55">
        <v>261.3</v>
      </c>
      <c r="C129" s="55" t="s">
        <v>308</v>
      </c>
      <c r="D129" s="56">
        <f t="shared" si="56"/>
        <v>0</v>
      </c>
      <c r="E129" s="56">
        <f t="shared" si="57"/>
        <v>0</v>
      </c>
      <c r="F129" s="57"/>
      <c r="G129" s="57"/>
      <c r="H129" s="57"/>
      <c r="I129" s="57"/>
      <c r="J129" s="57"/>
      <c r="K129" s="56">
        <f t="shared" si="58"/>
        <v>0</v>
      </c>
      <c r="L129" s="57"/>
      <c r="M129" s="57"/>
      <c r="N129" s="57"/>
      <c r="O129" s="57"/>
      <c r="P129" s="57"/>
      <c r="Q129" s="57"/>
      <c r="R129" s="57"/>
      <c r="S129" s="57"/>
      <c r="T129" s="56">
        <f t="shared" si="59"/>
        <v>0</v>
      </c>
      <c r="U129" s="57"/>
      <c r="V129" s="57"/>
      <c r="W129" s="57"/>
      <c r="X129" s="57"/>
      <c r="Y129" s="57"/>
      <c r="Z129" s="57"/>
    </row>
    <row r="130" spans="1:26" ht="25.5" hidden="1">
      <c r="A130" s="55" t="s">
        <v>203</v>
      </c>
      <c r="B130" s="55">
        <v>261.31</v>
      </c>
      <c r="C130" s="55" t="s">
        <v>204</v>
      </c>
      <c r="D130" s="56">
        <f t="shared" si="56"/>
        <v>0</v>
      </c>
      <c r="E130" s="56">
        <f t="shared" si="57"/>
        <v>0</v>
      </c>
      <c r="F130" s="57"/>
      <c r="G130" s="57"/>
      <c r="H130" s="57"/>
      <c r="I130" s="57"/>
      <c r="J130" s="57"/>
      <c r="K130" s="56">
        <f t="shared" si="58"/>
        <v>0</v>
      </c>
      <c r="L130" s="57"/>
      <c r="M130" s="57"/>
      <c r="N130" s="57"/>
      <c r="O130" s="57"/>
      <c r="P130" s="57"/>
      <c r="Q130" s="57"/>
      <c r="R130" s="57"/>
      <c r="S130" s="57"/>
      <c r="T130" s="56">
        <f t="shared" si="59"/>
        <v>0</v>
      </c>
      <c r="U130" s="57"/>
      <c r="V130" s="57"/>
      <c r="W130" s="57"/>
      <c r="X130" s="57"/>
      <c r="Y130" s="57"/>
      <c r="Z130" s="57"/>
    </row>
    <row r="131" spans="1:26" ht="25.5" hidden="1">
      <c r="A131" s="55" t="s">
        <v>205</v>
      </c>
      <c r="B131" s="55">
        <v>261.32</v>
      </c>
      <c r="C131" s="55" t="s">
        <v>309</v>
      </c>
      <c r="D131" s="56">
        <f t="shared" si="56"/>
        <v>0</v>
      </c>
      <c r="E131" s="56">
        <f t="shared" si="57"/>
        <v>0</v>
      </c>
      <c r="F131" s="57"/>
      <c r="G131" s="57"/>
      <c r="H131" s="57"/>
      <c r="I131" s="57"/>
      <c r="J131" s="57"/>
      <c r="K131" s="56">
        <f t="shared" si="58"/>
        <v>0</v>
      </c>
      <c r="L131" s="57"/>
      <c r="M131" s="57"/>
      <c r="N131" s="57"/>
      <c r="O131" s="57"/>
      <c r="P131" s="57"/>
      <c r="Q131" s="57"/>
      <c r="R131" s="57"/>
      <c r="S131" s="57"/>
      <c r="T131" s="56">
        <f t="shared" si="59"/>
        <v>0</v>
      </c>
      <c r="U131" s="57"/>
      <c r="V131" s="57"/>
      <c r="W131" s="57"/>
      <c r="X131" s="57"/>
      <c r="Y131" s="57"/>
      <c r="Z131" s="57"/>
    </row>
    <row r="132" spans="1:26" ht="25.5" hidden="1">
      <c r="A132" s="55" t="s">
        <v>206</v>
      </c>
      <c r="B132" s="55">
        <v>261.33</v>
      </c>
      <c r="C132" s="55" t="s">
        <v>310</v>
      </c>
      <c r="D132" s="56">
        <f t="shared" si="56"/>
        <v>0</v>
      </c>
      <c r="E132" s="56">
        <f t="shared" si="57"/>
        <v>0</v>
      </c>
      <c r="F132" s="57"/>
      <c r="G132" s="57"/>
      <c r="H132" s="57"/>
      <c r="I132" s="57"/>
      <c r="J132" s="57"/>
      <c r="K132" s="56">
        <f t="shared" si="58"/>
        <v>0</v>
      </c>
      <c r="L132" s="57"/>
      <c r="M132" s="57"/>
      <c r="N132" s="57"/>
      <c r="O132" s="57"/>
      <c r="P132" s="57"/>
      <c r="Q132" s="57"/>
      <c r="R132" s="57"/>
      <c r="S132" s="57"/>
      <c r="T132" s="56">
        <f t="shared" si="59"/>
        <v>0</v>
      </c>
      <c r="U132" s="57"/>
      <c r="V132" s="57"/>
      <c r="W132" s="57"/>
      <c r="X132" s="57"/>
      <c r="Y132" s="57"/>
      <c r="Z132" s="57"/>
    </row>
    <row r="133" spans="1:26" ht="25.5" hidden="1">
      <c r="A133" s="55" t="s">
        <v>207</v>
      </c>
      <c r="B133" s="55">
        <v>261.33999999999997</v>
      </c>
      <c r="C133" s="55" t="s">
        <v>208</v>
      </c>
      <c r="D133" s="56">
        <f t="shared" si="56"/>
        <v>0</v>
      </c>
      <c r="E133" s="56">
        <f t="shared" si="57"/>
        <v>0</v>
      </c>
      <c r="F133" s="57"/>
      <c r="G133" s="57"/>
      <c r="H133" s="57"/>
      <c r="I133" s="57"/>
      <c r="J133" s="57"/>
      <c r="K133" s="56">
        <f t="shared" si="58"/>
        <v>0</v>
      </c>
      <c r="L133" s="57"/>
      <c r="M133" s="57"/>
      <c r="N133" s="57"/>
      <c r="O133" s="57"/>
      <c r="P133" s="57"/>
      <c r="Q133" s="57"/>
      <c r="R133" s="57"/>
      <c r="S133" s="57"/>
      <c r="T133" s="56">
        <f t="shared" si="59"/>
        <v>0</v>
      </c>
      <c r="U133" s="57"/>
      <c r="V133" s="57"/>
      <c r="W133" s="57"/>
      <c r="X133" s="57"/>
      <c r="Y133" s="57"/>
      <c r="Z133" s="57"/>
    </row>
    <row r="134" spans="1:26" ht="25.5" hidden="1">
      <c r="A134" s="55" t="s">
        <v>209</v>
      </c>
      <c r="B134" s="55">
        <v>261.35000000000002</v>
      </c>
      <c r="C134" s="55" t="s">
        <v>210</v>
      </c>
      <c r="D134" s="56">
        <f t="shared" si="56"/>
        <v>0</v>
      </c>
      <c r="E134" s="56">
        <f t="shared" si="57"/>
        <v>0</v>
      </c>
      <c r="F134" s="57"/>
      <c r="G134" s="57"/>
      <c r="H134" s="57"/>
      <c r="I134" s="57"/>
      <c r="J134" s="57"/>
      <c r="K134" s="56">
        <f t="shared" si="58"/>
        <v>0</v>
      </c>
      <c r="L134" s="57"/>
      <c r="M134" s="57"/>
      <c r="N134" s="57"/>
      <c r="O134" s="57"/>
      <c r="P134" s="57"/>
      <c r="Q134" s="57"/>
      <c r="R134" s="57"/>
      <c r="S134" s="57"/>
      <c r="T134" s="56">
        <f t="shared" si="59"/>
        <v>0</v>
      </c>
      <c r="U134" s="57"/>
      <c r="V134" s="57"/>
      <c r="W134" s="57"/>
      <c r="X134" s="57"/>
      <c r="Y134" s="57"/>
      <c r="Z134" s="57"/>
    </row>
    <row r="135" spans="1:26" ht="25.5">
      <c r="A135" s="55" t="s">
        <v>211</v>
      </c>
      <c r="B135" s="55">
        <v>261.36</v>
      </c>
      <c r="C135" s="55" t="s">
        <v>311</v>
      </c>
      <c r="D135" s="56">
        <f t="shared" si="56"/>
        <v>35000</v>
      </c>
      <c r="E135" s="56">
        <f t="shared" si="57"/>
        <v>0</v>
      </c>
      <c r="F135" s="57"/>
      <c r="G135" s="57"/>
      <c r="H135" s="57"/>
      <c r="I135" s="57"/>
      <c r="J135" s="57"/>
      <c r="K135" s="56">
        <f t="shared" si="58"/>
        <v>0</v>
      </c>
      <c r="L135" s="57"/>
      <c r="M135" s="57"/>
      <c r="N135" s="57"/>
      <c r="O135" s="57"/>
      <c r="P135" s="57"/>
      <c r="Q135" s="57"/>
      <c r="R135" s="57"/>
      <c r="S135" s="57"/>
      <c r="T135" s="56">
        <f t="shared" si="59"/>
        <v>35000</v>
      </c>
      <c r="U135" s="57"/>
      <c r="V135" s="57"/>
      <c r="W135" s="57"/>
      <c r="X135" s="57"/>
      <c r="Y135" s="57">
        <v>35000</v>
      </c>
      <c r="Z135" s="57"/>
    </row>
    <row r="136" spans="1:26">
      <c r="A136" s="55"/>
      <c r="B136" s="55"/>
      <c r="C136" s="55"/>
      <c r="D136" s="56"/>
      <c r="E136" s="56"/>
      <c r="F136" s="57"/>
      <c r="G136" s="57"/>
      <c r="H136" s="57"/>
      <c r="I136" s="57"/>
      <c r="J136" s="57"/>
      <c r="K136" s="56"/>
      <c r="L136" s="57"/>
      <c r="M136" s="57"/>
      <c r="N136" s="57"/>
      <c r="O136" s="57"/>
      <c r="P136" s="57"/>
      <c r="Q136" s="57"/>
      <c r="R136" s="57"/>
      <c r="S136" s="57"/>
      <c r="T136" s="56"/>
      <c r="U136" s="57"/>
      <c r="V136" s="57"/>
      <c r="W136" s="57"/>
      <c r="X136" s="57"/>
      <c r="Y136" s="57"/>
      <c r="Z136" s="57"/>
    </row>
    <row r="137" spans="1:26" ht="25.5" hidden="1">
      <c r="A137" s="55" t="s">
        <v>212</v>
      </c>
      <c r="B137" s="55">
        <v>300</v>
      </c>
      <c r="C137" s="55" t="s">
        <v>89</v>
      </c>
      <c r="D137" s="56">
        <f>E137+K137+S137+T137</f>
        <v>0</v>
      </c>
      <c r="E137" s="56">
        <f>SUM(F137:J137)</f>
        <v>0</v>
      </c>
      <c r="F137" s="56"/>
      <c r="G137" s="56"/>
      <c r="H137" s="56"/>
      <c r="I137" s="56"/>
      <c r="J137" s="56"/>
      <c r="K137" s="56">
        <f>SUM(L137:R137)</f>
        <v>0</v>
      </c>
      <c r="L137" s="56"/>
      <c r="M137" s="56"/>
      <c r="N137" s="56"/>
      <c r="O137" s="56"/>
      <c r="P137" s="56"/>
      <c r="Q137" s="56"/>
      <c r="R137" s="56"/>
      <c r="S137" s="56"/>
      <c r="T137" s="56">
        <f>SUM(U137:Z137)</f>
        <v>0</v>
      </c>
      <c r="U137" s="56"/>
      <c r="V137" s="56"/>
      <c r="W137" s="56"/>
      <c r="X137" s="56"/>
      <c r="Y137" s="56"/>
      <c r="Z137" s="56"/>
    </row>
    <row r="138" spans="1:26" hidden="1">
      <c r="A138" s="55" t="s">
        <v>2</v>
      </c>
      <c r="B138" s="55"/>
      <c r="C138" s="55"/>
      <c r="D138" s="56"/>
      <c r="E138" s="56"/>
      <c r="F138" s="57"/>
      <c r="G138" s="57"/>
      <c r="H138" s="57"/>
      <c r="I138" s="57"/>
      <c r="J138" s="57"/>
      <c r="K138" s="56"/>
      <c r="L138" s="57"/>
      <c r="M138" s="57"/>
      <c r="N138" s="57"/>
      <c r="O138" s="57"/>
      <c r="P138" s="57"/>
      <c r="Q138" s="57"/>
      <c r="R138" s="57"/>
      <c r="S138" s="57"/>
      <c r="T138" s="56"/>
      <c r="U138" s="57"/>
      <c r="V138" s="57"/>
      <c r="W138" s="57"/>
      <c r="X138" s="57"/>
      <c r="Y138" s="57"/>
      <c r="Z138" s="57"/>
    </row>
    <row r="139" spans="1:26" hidden="1">
      <c r="A139" s="55" t="s">
        <v>213</v>
      </c>
      <c r="B139" s="55">
        <v>310</v>
      </c>
      <c r="C139" s="55">
        <v>510</v>
      </c>
      <c r="D139" s="56">
        <f>E139+K139+S139+T139</f>
        <v>0</v>
      </c>
      <c r="E139" s="56">
        <f t="shared" ref="E139:E141" si="60">SUM(F139:J139)</f>
        <v>0</v>
      </c>
      <c r="F139" s="57"/>
      <c r="G139" s="57"/>
      <c r="H139" s="57"/>
      <c r="I139" s="57"/>
      <c r="J139" s="57"/>
      <c r="K139" s="56">
        <f t="shared" ref="K139:K140" si="61">SUM(L139:R139)</f>
        <v>0</v>
      </c>
      <c r="L139" s="57"/>
      <c r="M139" s="57"/>
      <c r="N139" s="57"/>
      <c r="O139" s="57"/>
      <c r="P139" s="57"/>
      <c r="Q139" s="57"/>
      <c r="R139" s="57"/>
      <c r="S139" s="57"/>
      <c r="T139" s="56">
        <f>SUM(U139:Z139)</f>
        <v>0</v>
      </c>
      <c r="U139" s="57"/>
      <c r="V139" s="57"/>
      <c r="W139" s="57"/>
      <c r="X139" s="57"/>
      <c r="Y139" s="57"/>
      <c r="Z139" s="57"/>
    </row>
    <row r="140" spans="1:26" hidden="1">
      <c r="A140" s="55" t="s">
        <v>214</v>
      </c>
      <c r="B140" s="55">
        <v>320</v>
      </c>
      <c r="C140" s="55"/>
      <c r="D140" s="56">
        <f>E140+K140+S140+T140</f>
        <v>0</v>
      </c>
      <c r="E140" s="56">
        <f t="shared" si="60"/>
        <v>0</v>
      </c>
      <c r="F140" s="57"/>
      <c r="G140" s="57"/>
      <c r="H140" s="57"/>
      <c r="I140" s="57"/>
      <c r="J140" s="57"/>
      <c r="K140" s="56">
        <f t="shared" si="61"/>
        <v>0</v>
      </c>
      <c r="L140" s="57"/>
      <c r="M140" s="57"/>
      <c r="N140" s="57"/>
      <c r="O140" s="57"/>
      <c r="P140" s="57"/>
      <c r="Q140" s="57"/>
      <c r="R140" s="57"/>
      <c r="S140" s="57"/>
      <c r="T140" s="56">
        <f>SUM(U140:Z140)</f>
        <v>0</v>
      </c>
      <c r="U140" s="57"/>
      <c r="V140" s="57"/>
      <c r="W140" s="57"/>
      <c r="X140" s="57"/>
      <c r="Y140" s="57"/>
      <c r="Z140" s="57"/>
    </row>
    <row r="141" spans="1:26" ht="24.75" hidden="1" customHeight="1">
      <c r="A141" s="55" t="s">
        <v>215</v>
      </c>
      <c r="B141" s="55">
        <v>400</v>
      </c>
      <c r="C141" s="55">
        <v>600</v>
      </c>
      <c r="D141" s="56">
        <f>E141+K141+S141+T141</f>
        <v>0</v>
      </c>
      <c r="E141" s="56">
        <f t="shared" si="60"/>
        <v>0</v>
      </c>
      <c r="F141" s="56"/>
      <c r="G141" s="56"/>
      <c r="H141" s="56"/>
      <c r="I141" s="56"/>
      <c r="J141" s="56"/>
      <c r="K141" s="56">
        <f>SUM(L141:R141)</f>
        <v>0</v>
      </c>
      <c r="L141" s="56"/>
      <c r="M141" s="56"/>
      <c r="N141" s="56"/>
      <c r="O141" s="56"/>
      <c r="P141" s="56"/>
      <c r="Q141" s="56"/>
      <c r="R141" s="56"/>
      <c r="S141" s="56"/>
      <c r="T141" s="56">
        <f>SUM(U141:Z141)</f>
        <v>0</v>
      </c>
      <c r="U141" s="56"/>
      <c r="V141" s="56"/>
      <c r="W141" s="56"/>
      <c r="X141" s="56"/>
      <c r="Y141" s="56"/>
      <c r="Z141" s="56"/>
    </row>
    <row r="142" spans="1:26" hidden="1">
      <c r="A142" s="55" t="s">
        <v>2</v>
      </c>
      <c r="B142" s="55"/>
      <c r="C142" s="55"/>
      <c r="D142" s="56"/>
      <c r="E142" s="56"/>
      <c r="F142" s="57"/>
      <c r="G142" s="57"/>
      <c r="H142" s="57"/>
      <c r="I142" s="57"/>
      <c r="J142" s="57"/>
      <c r="K142" s="56"/>
      <c r="L142" s="57"/>
      <c r="M142" s="57"/>
      <c r="N142" s="57"/>
      <c r="O142" s="57"/>
      <c r="P142" s="57"/>
      <c r="Q142" s="57"/>
      <c r="R142" s="57"/>
      <c r="S142" s="57"/>
      <c r="T142" s="56"/>
      <c r="U142" s="57"/>
      <c r="V142" s="57"/>
      <c r="W142" s="57"/>
      <c r="X142" s="57"/>
      <c r="Y142" s="57"/>
      <c r="Z142" s="57"/>
    </row>
    <row r="143" spans="1:26" hidden="1">
      <c r="A143" s="55" t="s">
        <v>216</v>
      </c>
      <c r="B143" s="55">
        <v>410</v>
      </c>
      <c r="C143" s="55">
        <v>610</v>
      </c>
      <c r="D143" s="56">
        <f>E143+K143+S143+T143</f>
        <v>0</v>
      </c>
      <c r="E143" s="56">
        <f>SUM(F143:J143)</f>
        <v>0</v>
      </c>
      <c r="F143" s="57"/>
      <c r="G143" s="57"/>
      <c r="H143" s="57"/>
      <c r="I143" s="57"/>
      <c r="J143" s="57"/>
      <c r="K143" s="56">
        <f>SUM(L143:R143)</f>
        <v>0</v>
      </c>
      <c r="L143" s="57"/>
      <c r="M143" s="57"/>
      <c r="N143" s="57"/>
      <c r="O143" s="57"/>
      <c r="P143" s="57"/>
      <c r="Q143" s="57"/>
      <c r="R143" s="57"/>
      <c r="S143" s="57"/>
      <c r="T143" s="56">
        <f>SUM(U143:Z143)</f>
        <v>0</v>
      </c>
      <c r="U143" s="57"/>
      <c r="V143" s="57"/>
      <c r="W143" s="57"/>
      <c r="X143" s="57"/>
      <c r="Y143" s="57"/>
      <c r="Z143" s="57"/>
    </row>
    <row r="144" spans="1:26" hidden="1">
      <c r="A144" s="55" t="s">
        <v>217</v>
      </c>
      <c r="B144" s="55">
        <v>420</v>
      </c>
      <c r="C144" s="55"/>
      <c r="D144" s="56">
        <f>E144+K144+S144+T144</f>
        <v>0</v>
      </c>
      <c r="E144" s="56">
        <f t="shared" ref="E144:E146" si="62">SUM(F144:J144)</f>
        <v>0</v>
      </c>
      <c r="F144" s="57"/>
      <c r="G144" s="57"/>
      <c r="H144" s="57"/>
      <c r="I144" s="57"/>
      <c r="J144" s="57"/>
      <c r="K144" s="56">
        <f t="shared" ref="K144:K146" si="63">SUM(L144:R144)</f>
        <v>0</v>
      </c>
      <c r="L144" s="57"/>
      <c r="M144" s="57"/>
      <c r="N144" s="57"/>
      <c r="O144" s="57"/>
      <c r="P144" s="57"/>
      <c r="Q144" s="57"/>
      <c r="R144" s="57"/>
      <c r="S144" s="57"/>
      <c r="T144" s="56">
        <f>SUM(U144:Z144)</f>
        <v>0</v>
      </c>
      <c r="U144" s="57"/>
      <c r="V144" s="57"/>
      <c r="W144" s="57"/>
      <c r="X144" s="57"/>
      <c r="Y144" s="57"/>
      <c r="Z144" s="57"/>
    </row>
    <row r="145" spans="1:26">
      <c r="A145" s="55" t="s">
        <v>218</v>
      </c>
      <c r="B145" s="55">
        <v>500</v>
      </c>
      <c r="C145" s="55" t="s">
        <v>117</v>
      </c>
      <c r="D145" s="56">
        <f>E145+K145+S145+T145</f>
        <v>1248578.08</v>
      </c>
      <c r="E145" s="56">
        <f t="shared" si="62"/>
        <v>1086557.72</v>
      </c>
      <c r="F145" s="57">
        <v>1086557.72</v>
      </c>
      <c r="G145" s="57"/>
      <c r="H145" s="57"/>
      <c r="I145" s="57"/>
      <c r="J145" s="57"/>
      <c r="K145" s="56">
        <f t="shared" si="63"/>
        <v>162020.35999999999</v>
      </c>
      <c r="L145" s="57">
        <v>161019.56</v>
      </c>
      <c r="M145" s="57"/>
      <c r="N145" s="57"/>
      <c r="O145" s="57"/>
      <c r="P145" s="57">
        <v>1000</v>
      </c>
      <c r="Q145" s="57"/>
      <c r="R145" s="57">
        <v>0.8</v>
      </c>
      <c r="S145" s="57"/>
      <c r="T145" s="56">
        <f>SUM(U145:Z145)</f>
        <v>0</v>
      </c>
      <c r="U145" s="57"/>
      <c r="V145" s="57"/>
      <c r="W145" s="57"/>
      <c r="X145" s="57"/>
      <c r="Y145" s="57"/>
      <c r="Z145" s="57"/>
    </row>
    <row r="146" spans="1:26">
      <c r="A146" s="55" t="s">
        <v>219</v>
      </c>
      <c r="B146" s="55">
        <v>600</v>
      </c>
      <c r="C146" s="55" t="s">
        <v>117</v>
      </c>
      <c r="D146" s="56">
        <f>E146+K146+S146+T146</f>
        <v>0.8</v>
      </c>
      <c r="E146" s="56">
        <f t="shared" si="62"/>
        <v>0</v>
      </c>
      <c r="F146" s="57">
        <f t="shared" ref="F146:J146" si="64">F145+F10-F53</f>
        <v>0</v>
      </c>
      <c r="G146" s="57">
        <f t="shared" si="64"/>
        <v>0</v>
      </c>
      <c r="H146" s="57">
        <f t="shared" si="64"/>
        <v>0</v>
      </c>
      <c r="I146" s="57">
        <f t="shared" si="64"/>
        <v>0</v>
      </c>
      <c r="J146" s="57">
        <f t="shared" si="64"/>
        <v>0</v>
      </c>
      <c r="K146" s="56">
        <f t="shared" si="63"/>
        <v>0.8</v>
      </c>
      <c r="L146" s="57">
        <f>L145+L10-L53</f>
        <v>0</v>
      </c>
      <c r="M146" s="57">
        <f t="shared" ref="M146:R146" si="65">M145+M10-M53</f>
        <v>0</v>
      </c>
      <c r="N146" s="57">
        <f t="shared" si="65"/>
        <v>0</v>
      </c>
      <c r="O146" s="57">
        <f t="shared" si="65"/>
        <v>0</v>
      </c>
      <c r="P146" s="57">
        <f>P145+P10-P53</f>
        <v>0</v>
      </c>
      <c r="Q146" s="57">
        <f t="shared" si="65"/>
        <v>0</v>
      </c>
      <c r="R146" s="57">
        <f t="shared" si="65"/>
        <v>0.8</v>
      </c>
      <c r="S146" s="57">
        <v>0</v>
      </c>
      <c r="T146" s="56">
        <f>SUM(U146:Z146)</f>
        <v>0</v>
      </c>
      <c r="U146" s="57">
        <v>0</v>
      </c>
      <c r="V146" s="57">
        <v>0</v>
      </c>
      <c r="W146" s="57">
        <v>0</v>
      </c>
      <c r="X146" s="57">
        <v>0</v>
      </c>
      <c r="Y146" s="57">
        <f>Y145+Y10-Y53</f>
        <v>0</v>
      </c>
      <c r="Z146" s="57">
        <v>0</v>
      </c>
    </row>
  </sheetData>
  <autoFilter ref="A9:Z146"/>
  <mergeCells count="12">
    <mergeCell ref="S7:S8"/>
    <mergeCell ref="T7:Z7"/>
    <mergeCell ref="A2:J2"/>
    <mergeCell ref="A3:J3"/>
    <mergeCell ref="A5:A8"/>
    <mergeCell ref="B5:B8"/>
    <mergeCell ref="C5:C8"/>
    <mergeCell ref="D5:Z5"/>
    <mergeCell ref="D6:D8"/>
    <mergeCell ref="E6:Z6"/>
    <mergeCell ref="E7:J7"/>
    <mergeCell ref="K7:R7"/>
  </mergeCells>
  <pageMargins left="0" right="0" top="0.78740157480314965" bottom="0.39370078740157483" header="0.31496062992125984" footer="0.31496062992125984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FF00"/>
  </sheetPr>
  <dimension ref="A2:AB147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J8" sqref="J8"/>
    </sheetView>
  </sheetViews>
  <sheetFormatPr defaultRowHeight="15"/>
  <cols>
    <col min="1" max="1" width="27" style="58" customWidth="1"/>
    <col min="2" max="2" width="5.85546875" style="58" customWidth="1"/>
    <col min="3" max="3" width="10.5703125" style="58" customWidth="1"/>
    <col min="4" max="4" width="11.5703125" style="58" customWidth="1"/>
    <col min="5" max="5" width="11.7109375" style="58" customWidth="1"/>
    <col min="6" max="6" width="10.5703125" style="58" hidden="1" customWidth="1"/>
    <col min="7" max="7" width="11.42578125" style="58" hidden="1" customWidth="1"/>
    <col min="8" max="8" width="13.140625" style="58" customWidth="1"/>
    <col min="9" max="9" width="11.42578125" style="58" hidden="1" customWidth="1"/>
    <col min="10" max="10" width="10" style="58" customWidth="1"/>
    <col min="11" max="11" width="11.42578125" style="58" customWidth="1"/>
    <col min="12" max="12" width="9.7109375" style="58" customWidth="1"/>
    <col min="13" max="13" width="7.7109375" style="58" customWidth="1"/>
    <col min="14" max="14" width="9.28515625" style="58" hidden="1" customWidth="1"/>
    <col min="15" max="15" width="11.42578125" style="58" hidden="1" customWidth="1"/>
    <col min="16" max="16" width="8.42578125" style="58" hidden="1" customWidth="1"/>
    <col min="17" max="17" width="10.7109375" style="58" customWidth="1"/>
    <col min="18" max="18" width="7" style="58" hidden="1" customWidth="1"/>
    <col min="19" max="19" width="11.42578125" style="58" hidden="1" customWidth="1"/>
    <col min="20" max="20" width="8.85546875" style="58" customWidth="1"/>
    <col min="21" max="24" width="11.42578125" style="58" hidden="1" customWidth="1"/>
    <col min="25" max="25" width="8.42578125" style="58" customWidth="1"/>
    <col min="26" max="26" width="11.42578125" style="58" hidden="1" customWidth="1"/>
    <col min="27" max="27" width="11.42578125" style="58" customWidth="1"/>
    <col min="28" max="28" width="12.85546875" style="58" bestFit="1" customWidth="1"/>
    <col min="29" max="16384" width="9.140625" style="58"/>
  </cols>
  <sheetData>
    <row r="2" spans="1:28" ht="15.75">
      <c r="A2" s="100" t="s">
        <v>229</v>
      </c>
      <c r="B2" s="100"/>
      <c r="C2" s="100"/>
      <c r="D2" s="100"/>
      <c r="E2" s="100"/>
      <c r="F2" s="100"/>
      <c r="G2" s="100"/>
      <c r="H2" s="100"/>
      <c r="I2" s="100"/>
      <c r="J2" s="100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1:28" ht="15.75">
      <c r="A3" s="100" t="s">
        <v>367</v>
      </c>
      <c r="B3" s="100"/>
      <c r="C3" s="100"/>
      <c r="D3" s="100"/>
      <c r="E3" s="100"/>
      <c r="F3" s="100"/>
      <c r="G3" s="100"/>
      <c r="H3" s="100"/>
      <c r="I3" s="100"/>
      <c r="J3" s="100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</row>
    <row r="4" spans="1:28" ht="15.7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</row>
    <row r="5" spans="1:28">
      <c r="A5" s="101" t="s">
        <v>220</v>
      </c>
      <c r="B5" s="101" t="s">
        <v>221</v>
      </c>
      <c r="C5" s="101" t="s">
        <v>222</v>
      </c>
      <c r="D5" s="101" t="s">
        <v>223</v>
      </c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</row>
    <row r="6" spans="1:28">
      <c r="A6" s="101"/>
      <c r="B6" s="101"/>
      <c r="C6" s="101"/>
      <c r="D6" s="97" t="s">
        <v>224</v>
      </c>
      <c r="E6" s="101" t="s">
        <v>4</v>
      </c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</row>
    <row r="7" spans="1:28" ht="60.75" customHeight="1">
      <c r="A7" s="101"/>
      <c r="B7" s="101"/>
      <c r="C7" s="101"/>
      <c r="D7" s="102"/>
      <c r="E7" s="103" t="s">
        <v>225</v>
      </c>
      <c r="F7" s="104"/>
      <c r="G7" s="104"/>
      <c r="H7" s="104"/>
      <c r="I7" s="104"/>
      <c r="J7" s="105"/>
      <c r="K7" s="103" t="s">
        <v>226</v>
      </c>
      <c r="L7" s="104"/>
      <c r="M7" s="104"/>
      <c r="N7" s="104"/>
      <c r="O7" s="104"/>
      <c r="P7" s="104"/>
      <c r="Q7" s="104"/>
      <c r="R7" s="105"/>
      <c r="S7" s="97" t="s">
        <v>227</v>
      </c>
      <c r="T7" s="99" t="s">
        <v>228</v>
      </c>
      <c r="U7" s="99"/>
      <c r="V7" s="99"/>
      <c r="W7" s="99"/>
      <c r="X7" s="99"/>
      <c r="Y7" s="99"/>
      <c r="Z7" s="99"/>
    </row>
    <row r="8" spans="1:28" ht="192.75" customHeight="1">
      <c r="A8" s="101"/>
      <c r="B8" s="101"/>
      <c r="C8" s="101"/>
      <c r="D8" s="98"/>
      <c r="E8" s="75" t="s">
        <v>312</v>
      </c>
      <c r="F8" s="61" t="s">
        <v>313</v>
      </c>
      <c r="G8" s="61" t="s">
        <v>355</v>
      </c>
      <c r="H8" s="61" t="s">
        <v>315</v>
      </c>
      <c r="I8" s="61" t="s">
        <v>314</v>
      </c>
      <c r="J8" s="61" t="s">
        <v>348</v>
      </c>
      <c r="K8" s="75" t="s">
        <v>312</v>
      </c>
      <c r="L8" s="61" t="s">
        <v>321</v>
      </c>
      <c r="M8" s="61" t="s">
        <v>320</v>
      </c>
      <c r="N8" s="61" t="s">
        <v>322</v>
      </c>
      <c r="O8" s="61" t="s">
        <v>323</v>
      </c>
      <c r="P8" s="61" t="s">
        <v>324</v>
      </c>
      <c r="Q8" s="61" t="s">
        <v>351</v>
      </c>
      <c r="R8" s="61" t="s">
        <v>358</v>
      </c>
      <c r="S8" s="98"/>
      <c r="T8" s="76" t="s">
        <v>224</v>
      </c>
      <c r="U8" s="76" t="s">
        <v>325</v>
      </c>
      <c r="V8" s="76" t="s">
        <v>326</v>
      </c>
      <c r="W8" s="76" t="s">
        <v>327</v>
      </c>
      <c r="X8" s="76" t="s">
        <v>330</v>
      </c>
      <c r="Y8" s="76" t="s">
        <v>328</v>
      </c>
      <c r="Z8" s="76" t="s">
        <v>329</v>
      </c>
    </row>
    <row r="9" spans="1:28">
      <c r="A9" s="62">
        <v>1</v>
      </c>
      <c r="B9" s="62">
        <v>2</v>
      </c>
      <c r="C9" s="62">
        <v>3</v>
      </c>
      <c r="D9" s="63">
        <v>4</v>
      </c>
      <c r="E9" s="63">
        <v>5</v>
      </c>
      <c r="F9" s="62">
        <v>6</v>
      </c>
      <c r="G9" s="63">
        <v>7</v>
      </c>
      <c r="H9" s="63">
        <v>8</v>
      </c>
      <c r="I9" s="62">
        <v>9</v>
      </c>
      <c r="J9" s="63">
        <v>10</v>
      </c>
      <c r="K9" s="63">
        <v>11</v>
      </c>
      <c r="L9" s="62">
        <v>12</v>
      </c>
      <c r="M9" s="63">
        <v>13</v>
      </c>
      <c r="N9" s="63">
        <v>14</v>
      </c>
      <c r="O9" s="62">
        <v>15</v>
      </c>
      <c r="P9" s="63">
        <v>16</v>
      </c>
      <c r="Q9" s="63">
        <v>17</v>
      </c>
      <c r="R9" s="62">
        <v>18</v>
      </c>
      <c r="S9" s="63">
        <v>19</v>
      </c>
      <c r="T9" s="63">
        <v>20</v>
      </c>
      <c r="U9" s="63">
        <v>21</v>
      </c>
      <c r="V9" s="62">
        <v>22</v>
      </c>
      <c r="W9" s="63">
        <v>23</v>
      </c>
      <c r="X9" s="63">
        <v>24</v>
      </c>
      <c r="Y9" s="63">
        <v>25</v>
      </c>
      <c r="Z9" s="62">
        <v>26</v>
      </c>
    </row>
    <row r="10" spans="1:28">
      <c r="A10" s="55" t="s">
        <v>263</v>
      </c>
      <c r="B10" s="55">
        <v>100</v>
      </c>
      <c r="C10" s="55" t="s">
        <v>89</v>
      </c>
      <c r="D10" s="56">
        <f>E10+K10+S10+T10</f>
        <v>34476500</v>
      </c>
      <c r="E10" s="56">
        <f>SUM(F10:J10)</f>
        <v>32067000</v>
      </c>
      <c r="F10" s="56">
        <f>F17</f>
        <v>0</v>
      </c>
      <c r="G10" s="56">
        <f t="shared" ref="G10:J10" si="0">G17</f>
        <v>0</v>
      </c>
      <c r="H10" s="56">
        <f>H17</f>
        <v>31877600</v>
      </c>
      <c r="I10" s="56">
        <f t="shared" si="0"/>
        <v>0</v>
      </c>
      <c r="J10" s="56">
        <f t="shared" si="0"/>
        <v>189400</v>
      </c>
      <c r="K10" s="56">
        <f>SUM(L10:R10)</f>
        <v>2374500</v>
      </c>
      <c r="L10" s="56">
        <f>L30</f>
        <v>562400</v>
      </c>
      <c r="M10" s="56">
        <f t="shared" ref="M10:Q10" si="1">M30</f>
        <v>1300</v>
      </c>
      <c r="N10" s="56">
        <f t="shared" si="1"/>
        <v>0</v>
      </c>
      <c r="O10" s="56">
        <f t="shared" si="1"/>
        <v>0</v>
      </c>
      <c r="P10" s="56">
        <f t="shared" si="1"/>
        <v>0</v>
      </c>
      <c r="Q10" s="56">
        <f t="shared" si="1"/>
        <v>1810800</v>
      </c>
      <c r="R10" s="56">
        <f>R30</f>
        <v>0</v>
      </c>
      <c r="S10" s="56"/>
      <c r="T10" s="56">
        <f>SUM(U10:Z10)</f>
        <v>35000</v>
      </c>
      <c r="U10" s="56">
        <f>U17</f>
        <v>0</v>
      </c>
      <c r="V10" s="56">
        <f t="shared" ref="V10:X10" si="2">V17</f>
        <v>0</v>
      </c>
      <c r="W10" s="56">
        <f t="shared" si="2"/>
        <v>0</v>
      </c>
      <c r="X10" s="56">
        <f t="shared" si="2"/>
        <v>0</v>
      </c>
      <c r="Y10" s="56">
        <f>Y17+Y32</f>
        <v>35000</v>
      </c>
      <c r="Z10" s="56"/>
      <c r="AB10" s="74"/>
    </row>
    <row r="11" spans="1:28">
      <c r="A11" s="55" t="s">
        <v>90</v>
      </c>
      <c r="B11" s="55"/>
      <c r="C11" s="55"/>
      <c r="D11" s="56"/>
      <c r="E11" s="56"/>
      <c r="F11" s="57"/>
      <c r="G11" s="57"/>
      <c r="H11" s="57"/>
      <c r="I11" s="57"/>
      <c r="J11" s="57"/>
      <c r="K11" s="56"/>
      <c r="L11" s="57"/>
      <c r="M11" s="57"/>
      <c r="N11" s="57"/>
      <c r="O11" s="57"/>
      <c r="P11" s="57"/>
      <c r="Q11" s="57"/>
      <c r="R11" s="57"/>
      <c r="S11" s="57"/>
      <c r="T11" s="56"/>
      <c r="U11" s="57"/>
      <c r="V11" s="57"/>
      <c r="W11" s="57"/>
      <c r="X11" s="57"/>
      <c r="Y11" s="57"/>
      <c r="Z11" s="57"/>
    </row>
    <row r="12" spans="1:28">
      <c r="A12" s="55" t="s">
        <v>91</v>
      </c>
      <c r="B12" s="55">
        <v>110</v>
      </c>
      <c r="C12" s="55">
        <v>120</v>
      </c>
      <c r="D12" s="56">
        <f>T12</f>
        <v>0</v>
      </c>
      <c r="E12" s="56" t="s">
        <v>89</v>
      </c>
      <c r="F12" s="57" t="s">
        <v>89</v>
      </c>
      <c r="G12" s="57" t="s">
        <v>89</v>
      </c>
      <c r="H12" s="57" t="s">
        <v>89</v>
      </c>
      <c r="I12" s="57" t="s">
        <v>89</v>
      </c>
      <c r="J12" s="57" t="s">
        <v>89</v>
      </c>
      <c r="K12" s="56" t="s">
        <v>89</v>
      </c>
      <c r="L12" s="57" t="s">
        <v>89</v>
      </c>
      <c r="M12" s="57" t="s">
        <v>89</v>
      </c>
      <c r="N12" s="57" t="s">
        <v>89</v>
      </c>
      <c r="O12" s="57" t="s">
        <v>89</v>
      </c>
      <c r="P12" s="57" t="s">
        <v>89</v>
      </c>
      <c r="Q12" s="57" t="s">
        <v>89</v>
      </c>
      <c r="R12" s="57" t="s">
        <v>89</v>
      </c>
      <c r="S12" s="57" t="s">
        <v>89</v>
      </c>
      <c r="T12" s="56">
        <f>SUM(U12:Z12)</f>
        <v>0</v>
      </c>
      <c r="U12" s="57"/>
      <c r="V12" s="57"/>
      <c r="W12" s="57"/>
      <c r="X12" s="57"/>
      <c r="Y12" s="57"/>
      <c r="Z12" s="57" t="s">
        <v>89</v>
      </c>
    </row>
    <row r="13" spans="1:28" hidden="1">
      <c r="A13" s="55" t="s">
        <v>92</v>
      </c>
      <c r="B13" s="55"/>
      <c r="C13" s="55"/>
      <c r="D13" s="56"/>
      <c r="E13" s="56"/>
      <c r="F13" s="57"/>
      <c r="G13" s="57"/>
      <c r="H13" s="57"/>
      <c r="I13" s="57"/>
      <c r="J13" s="57"/>
      <c r="K13" s="56"/>
      <c r="L13" s="57"/>
      <c r="M13" s="57"/>
      <c r="N13" s="57"/>
      <c r="O13" s="57"/>
      <c r="P13" s="57"/>
      <c r="Q13" s="57"/>
      <c r="R13" s="57"/>
      <c r="S13" s="57"/>
      <c r="T13" s="56"/>
      <c r="U13" s="57"/>
      <c r="V13" s="57"/>
      <c r="W13" s="57"/>
      <c r="X13" s="57"/>
      <c r="Y13" s="57"/>
      <c r="Z13" s="57"/>
    </row>
    <row r="14" spans="1:28" hidden="1">
      <c r="A14" s="64" t="s">
        <v>93</v>
      </c>
      <c r="B14" s="64">
        <v>111</v>
      </c>
      <c r="C14" s="64">
        <v>120</v>
      </c>
      <c r="D14" s="56">
        <f>T14</f>
        <v>0</v>
      </c>
      <c r="E14" s="65" t="s">
        <v>89</v>
      </c>
      <c r="F14" s="66" t="s">
        <v>89</v>
      </c>
      <c r="G14" s="66" t="s">
        <v>89</v>
      </c>
      <c r="H14" s="66" t="s">
        <v>89</v>
      </c>
      <c r="I14" s="66" t="s">
        <v>89</v>
      </c>
      <c r="J14" s="66" t="s">
        <v>89</v>
      </c>
      <c r="K14" s="65" t="s">
        <v>89</v>
      </c>
      <c r="L14" s="66" t="s">
        <v>89</v>
      </c>
      <c r="M14" s="66" t="s">
        <v>89</v>
      </c>
      <c r="N14" s="66" t="s">
        <v>89</v>
      </c>
      <c r="O14" s="66" t="s">
        <v>89</v>
      </c>
      <c r="P14" s="66" t="s">
        <v>89</v>
      </c>
      <c r="Q14" s="66" t="s">
        <v>89</v>
      </c>
      <c r="R14" s="66" t="s">
        <v>89</v>
      </c>
      <c r="S14" s="66" t="s">
        <v>89</v>
      </c>
      <c r="T14" s="56">
        <f t="shared" ref="T14:T15" si="3">SUM(U14:Z14)</f>
        <v>0</v>
      </c>
      <c r="U14" s="66"/>
      <c r="V14" s="66"/>
      <c r="W14" s="66"/>
      <c r="X14" s="66"/>
      <c r="Y14" s="66"/>
      <c r="Z14" s="66" t="s">
        <v>89</v>
      </c>
    </row>
    <row r="15" spans="1:28" ht="25.5" hidden="1">
      <c r="A15" s="55" t="s">
        <v>94</v>
      </c>
      <c r="B15" s="55">
        <v>112</v>
      </c>
      <c r="C15" s="55">
        <v>120</v>
      </c>
      <c r="D15" s="56">
        <f>T15</f>
        <v>0</v>
      </c>
      <c r="E15" s="56" t="s">
        <v>89</v>
      </c>
      <c r="F15" s="57" t="s">
        <v>89</v>
      </c>
      <c r="G15" s="57" t="s">
        <v>89</v>
      </c>
      <c r="H15" s="57" t="s">
        <v>89</v>
      </c>
      <c r="I15" s="57" t="s">
        <v>89</v>
      </c>
      <c r="J15" s="57" t="s">
        <v>89</v>
      </c>
      <c r="K15" s="56" t="s">
        <v>89</v>
      </c>
      <c r="L15" s="57" t="s">
        <v>89</v>
      </c>
      <c r="M15" s="57" t="s">
        <v>89</v>
      </c>
      <c r="N15" s="57" t="s">
        <v>89</v>
      </c>
      <c r="O15" s="57" t="s">
        <v>89</v>
      </c>
      <c r="P15" s="57" t="s">
        <v>89</v>
      </c>
      <c r="Q15" s="57" t="s">
        <v>89</v>
      </c>
      <c r="R15" s="57" t="s">
        <v>89</v>
      </c>
      <c r="S15" s="57" t="s">
        <v>89</v>
      </c>
      <c r="T15" s="56">
        <f t="shared" si="3"/>
        <v>0</v>
      </c>
      <c r="U15" s="57"/>
      <c r="V15" s="57"/>
      <c r="W15" s="57"/>
      <c r="X15" s="57"/>
      <c r="Y15" s="57"/>
      <c r="Z15" s="57" t="s">
        <v>89</v>
      </c>
    </row>
    <row r="16" spans="1:28">
      <c r="A16" s="55"/>
      <c r="B16" s="55"/>
      <c r="C16" s="55"/>
      <c r="D16" s="56"/>
      <c r="E16" s="56"/>
      <c r="F16" s="57"/>
      <c r="G16" s="57"/>
      <c r="H16" s="57"/>
      <c r="I16" s="57"/>
      <c r="J16" s="57"/>
      <c r="K16" s="56"/>
      <c r="L16" s="57"/>
      <c r="M16" s="57"/>
      <c r="N16" s="57"/>
      <c r="O16" s="57"/>
      <c r="P16" s="57"/>
      <c r="Q16" s="57"/>
      <c r="R16" s="57"/>
      <c r="S16" s="57"/>
      <c r="T16" s="56"/>
      <c r="U16" s="57"/>
      <c r="V16" s="57"/>
      <c r="W16" s="57"/>
      <c r="X16" s="57"/>
      <c r="Y16" s="57"/>
      <c r="Z16" s="57"/>
    </row>
    <row r="17" spans="1:26" ht="27.75" customHeight="1">
      <c r="A17" s="55" t="s">
        <v>95</v>
      </c>
      <c r="B17" s="55">
        <v>120</v>
      </c>
      <c r="C17" s="55">
        <v>130</v>
      </c>
      <c r="D17" s="56">
        <f>E17+T17</f>
        <v>32067000</v>
      </c>
      <c r="E17" s="56">
        <f>SUM(F17:J17)</f>
        <v>32067000</v>
      </c>
      <c r="F17" s="57"/>
      <c r="G17" s="57"/>
      <c r="H17" s="56">
        <f>H19+H20+H21+H22+H23+H24</f>
        <v>31877600</v>
      </c>
      <c r="I17" s="56">
        <f t="shared" ref="I17:J17" si="4">I19+I20+I21+I22+I23+I24</f>
        <v>0</v>
      </c>
      <c r="J17" s="56">
        <f t="shared" si="4"/>
        <v>189400</v>
      </c>
      <c r="K17" s="56" t="s">
        <v>89</v>
      </c>
      <c r="L17" s="57" t="s">
        <v>89</v>
      </c>
      <c r="M17" s="57" t="s">
        <v>89</v>
      </c>
      <c r="N17" s="57" t="s">
        <v>89</v>
      </c>
      <c r="O17" s="57" t="s">
        <v>89</v>
      </c>
      <c r="P17" s="57" t="s">
        <v>89</v>
      </c>
      <c r="Q17" s="57" t="s">
        <v>89</v>
      </c>
      <c r="R17" s="57" t="s">
        <v>89</v>
      </c>
      <c r="S17" s="57" t="s">
        <v>89</v>
      </c>
      <c r="T17" s="56">
        <f>SUM(U17:Z17)</f>
        <v>0</v>
      </c>
      <c r="U17" s="56">
        <f>U20</f>
        <v>0</v>
      </c>
      <c r="V17" s="56">
        <f>V21</f>
        <v>0</v>
      </c>
      <c r="W17" s="56">
        <f>W22</f>
        <v>0</v>
      </c>
      <c r="X17" s="56"/>
      <c r="Y17" s="56">
        <f>Y28</f>
        <v>0</v>
      </c>
      <c r="Z17" s="56" t="s">
        <v>89</v>
      </c>
    </row>
    <row r="18" spans="1:26">
      <c r="A18" s="55" t="s">
        <v>92</v>
      </c>
      <c r="B18" s="55"/>
      <c r="C18" s="55"/>
      <c r="D18" s="56"/>
      <c r="E18" s="56"/>
      <c r="F18" s="57"/>
      <c r="G18" s="57"/>
      <c r="H18" s="57"/>
      <c r="I18" s="57"/>
      <c r="J18" s="57"/>
      <c r="K18" s="56"/>
      <c r="L18" s="57"/>
      <c r="M18" s="57"/>
      <c r="N18" s="57"/>
      <c r="O18" s="57"/>
      <c r="P18" s="57"/>
      <c r="Q18" s="57"/>
      <c r="R18" s="57"/>
      <c r="S18" s="57"/>
      <c r="T18" s="56"/>
      <c r="U18" s="57"/>
      <c r="V18" s="57"/>
      <c r="W18" s="57"/>
      <c r="X18" s="57"/>
      <c r="Y18" s="57"/>
      <c r="Z18" s="57"/>
    </row>
    <row r="19" spans="1:26" ht="76.5">
      <c r="A19" s="55" t="s">
        <v>96</v>
      </c>
      <c r="B19" s="55">
        <v>121</v>
      </c>
      <c r="C19" s="55">
        <v>130</v>
      </c>
      <c r="D19" s="56">
        <f>E19</f>
        <v>32067000</v>
      </c>
      <c r="E19" s="56">
        <f>SUM(F19:J19)</f>
        <v>32067000</v>
      </c>
      <c r="F19" s="57"/>
      <c r="G19" s="57"/>
      <c r="H19" s="57">
        <f>31877600</f>
        <v>31877600</v>
      </c>
      <c r="I19" s="57"/>
      <c r="J19" s="57">
        <v>189400</v>
      </c>
      <c r="K19" s="56" t="s">
        <v>89</v>
      </c>
      <c r="L19" s="57" t="s">
        <v>89</v>
      </c>
      <c r="M19" s="57" t="s">
        <v>89</v>
      </c>
      <c r="N19" s="57" t="s">
        <v>89</v>
      </c>
      <c r="O19" s="57" t="s">
        <v>89</v>
      </c>
      <c r="P19" s="57" t="s">
        <v>89</v>
      </c>
      <c r="Q19" s="57" t="s">
        <v>89</v>
      </c>
      <c r="R19" s="57" t="s">
        <v>89</v>
      </c>
      <c r="S19" s="57" t="s">
        <v>89</v>
      </c>
      <c r="T19" s="56"/>
      <c r="U19" s="57"/>
      <c r="V19" s="57"/>
      <c r="W19" s="57"/>
      <c r="X19" s="57"/>
      <c r="Y19" s="57"/>
      <c r="Z19" s="57" t="s">
        <v>89</v>
      </c>
    </row>
    <row r="20" spans="1:26" hidden="1">
      <c r="A20" s="55" t="s">
        <v>97</v>
      </c>
      <c r="B20" s="55">
        <v>122</v>
      </c>
      <c r="C20" s="55">
        <v>130</v>
      </c>
      <c r="D20" s="56">
        <f>T20</f>
        <v>0</v>
      </c>
      <c r="E20" s="56"/>
      <c r="F20" s="57"/>
      <c r="G20" s="57"/>
      <c r="H20" s="57"/>
      <c r="I20" s="57"/>
      <c r="J20" s="57"/>
      <c r="K20" s="56" t="s">
        <v>89</v>
      </c>
      <c r="L20" s="57" t="s">
        <v>89</v>
      </c>
      <c r="M20" s="57" t="s">
        <v>89</v>
      </c>
      <c r="N20" s="57" t="s">
        <v>89</v>
      </c>
      <c r="O20" s="57" t="s">
        <v>89</v>
      </c>
      <c r="P20" s="57" t="s">
        <v>89</v>
      </c>
      <c r="Q20" s="57" t="s">
        <v>89</v>
      </c>
      <c r="R20" s="57" t="s">
        <v>89</v>
      </c>
      <c r="S20" s="57" t="s">
        <v>89</v>
      </c>
      <c r="T20" s="56">
        <f>SUM(U20:Z20)</f>
        <v>0</v>
      </c>
      <c r="U20" s="57"/>
      <c r="V20" s="57"/>
      <c r="W20" s="57"/>
      <c r="X20" s="57"/>
      <c r="Y20" s="57"/>
      <c r="Z20" s="57" t="s">
        <v>89</v>
      </c>
    </row>
    <row r="21" spans="1:26" hidden="1">
      <c r="A21" s="55" t="s">
        <v>98</v>
      </c>
      <c r="B21" s="55">
        <v>123</v>
      </c>
      <c r="C21" s="55">
        <v>130</v>
      </c>
      <c r="D21" s="56">
        <f>E21+K21+S21+T21</f>
        <v>0</v>
      </c>
      <c r="E21" s="56"/>
      <c r="F21" s="57"/>
      <c r="G21" s="57"/>
      <c r="H21" s="57"/>
      <c r="I21" s="57"/>
      <c r="J21" s="57"/>
      <c r="K21" s="56"/>
      <c r="L21" s="57"/>
      <c r="M21" s="57"/>
      <c r="N21" s="57"/>
      <c r="O21" s="57"/>
      <c r="P21" s="57"/>
      <c r="Q21" s="57"/>
      <c r="R21" s="57"/>
      <c r="S21" s="57"/>
      <c r="T21" s="56">
        <f>SUM(U21:Z21)</f>
        <v>0</v>
      </c>
      <c r="U21" s="57"/>
      <c r="V21" s="57"/>
      <c r="W21" s="57"/>
      <c r="X21" s="57"/>
      <c r="Y21" s="57"/>
      <c r="Z21" s="57"/>
    </row>
    <row r="22" spans="1:26" ht="25.5" hidden="1">
      <c r="A22" s="55" t="s">
        <v>99</v>
      </c>
      <c r="B22" s="55">
        <v>124</v>
      </c>
      <c r="C22" s="55">
        <v>130</v>
      </c>
      <c r="D22" s="56">
        <f>E22+K22+S22+T22</f>
        <v>0</v>
      </c>
      <c r="E22" s="56"/>
      <c r="F22" s="57"/>
      <c r="G22" s="57"/>
      <c r="H22" s="57"/>
      <c r="I22" s="57"/>
      <c r="J22" s="57"/>
      <c r="K22" s="56"/>
      <c r="L22" s="57"/>
      <c r="M22" s="57"/>
      <c r="N22" s="57"/>
      <c r="O22" s="57"/>
      <c r="P22" s="57"/>
      <c r="Q22" s="57"/>
      <c r="R22" s="57"/>
      <c r="S22" s="57"/>
      <c r="T22" s="56">
        <f>SUM(U22:Z22)</f>
        <v>0</v>
      </c>
      <c r="U22" s="57"/>
      <c r="V22" s="57"/>
      <c r="W22" s="57"/>
      <c r="X22" s="57"/>
      <c r="Y22" s="57"/>
      <c r="Z22" s="57"/>
    </row>
    <row r="23" spans="1:26" ht="25.5" hidden="1">
      <c r="A23" s="55" t="s">
        <v>100</v>
      </c>
      <c r="B23" s="55">
        <v>125</v>
      </c>
      <c r="C23" s="55">
        <v>130</v>
      </c>
      <c r="D23" s="56">
        <f>E23+K23+S23+T23</f>
        <v>0</v>
      </c>
      <c r="E23" s="56"/>
      <c r="F23" s="57"/>
      <c r="G23" s="57"/>
      <c r="H23" s="57"/>
      <c r="I23" s="57"/>
      <c r="J23" s="57"/>
      <c r="K23" s="56"/>
      <c r="L23" s="57"/>
      <c r="M23" s="57"/>
      <c r="N23" s="57"/>
      <c r="O23" s="57"/>
      <c r="P23" s="57"/>
      <c r="Q23" s="57"/>
      <c r="R23" s="57"/>
      <c r="S23" s="57"/>
      <c r="T23" s="56">
        <f>SUM(U23:Z23)</f>
        <v>0</v>
      </c>
      <c r="U23" s="57"/>
      <c r="V23" s="57"/>
      <c r="W23" s="57"/>
      <c r="X23" s="57"/>
      <c r="Y23" s="57"/>
      <c r="Z23" s="57"/>
    </row>
    <row r="24" spans="1:26" ht="25.5" hidden="1">
      <c r="A24" s="55" t="s">
        <v>101</v>
      </c>
      <c r="B24" s="55">
        <v>126</v>
      </c>
      <c r="C24" s="55">
        <v>130</v>
      </c>
      <c r="D24" s="56">
        <f>E24+K24+S24+T24</f>
        <v>0</v>
      </c>
      <c r="E24" s="56"/>
      <c r="F24" s="57"/>
      <c r="G24" s="57"/>
      <c r="H24" s="57"/>
      <c r="I24" s="57"/>
      <c r="J24" s="57"/>
      <c r="K24" s="56"/>
      <c r="L24" s="57"/>
      <c r="M24" s="57"/>
      <c r="N24" s="57"/>
      <c r="O24" s="57"/>
      <c r="P24" s="57"/>
      <c r="Q24" s="57"/>
      <c r="R24" s="57"/>
      <c r="S24" s="57"/>
      <c r="T24" s="56">
        <f>SUM(U24:Z24)</f>
        <v>0</v>
      </c>
      <c r="U24" s="57"/>
      <c r="V24" s="57"/>
      <c r="W24" s="57"/>
      <c r="X24" s="57"/>
      <c r="Y24" s="57"/>
      <c r="Z24" s="57"/>
    </row>
    <row r="25" spans="1:26" hidden="1">
      <c r="A25" s="55"/>
      <c r="B25" s="55"/>
      <c r="C25" s="55"/>
      <c r="D25" s="56"/>
      <c r="E25" s="56"/>
      <c r="F25" s="57"/>
      <c r="G25" s="57"/>
      <c r="H25" s="57"/>
      <c r="I25" s="57"/>
      <c r="J25" s="57"/>
      <c r="K25" s="56"/>
      <c r="L25" s="57"/>
      <c r="M25" s="57"/>
      <c r="N25" s="57"/>
      <c r="O25" s="57"/>
      <c r="P25" s="57"/>
      <c r="Q25" s="57"/>
      <c r="R25" s="57"/>
      <c r="S25" s="57"/>
      <c r="T25" s="56"/>
      <c r="U25" s="57"/>
      <c r="V25" s="57"/>
      <c r="W25" s="57"/>
      <c r="X25" s="57"/>
      <c r="Y25" s="57"/>
      <c r="Z25" s="57"/>
    </row>
    <row r="26" spans="1:26" ht="38.25" hidden="1">
      <c r="A26" s="55" t="s">
        <v>102</v>
      </c>
      <c r="B26" s="55">
        <v>130</v>
      </c>
      <c r="C26" s="55">
        <v>140</v>
      </c>
      <c r="D26" s="56">
        <f>T26</f>
        <v>0</v>
      </c>
      <c r="E26" s="56" t="s">
        <v>89</v>
      </c>
      <c r="F26" s="57" t="s">
        <v>89</v>
      </c>
      <c r="G26" s="57" t="s">
        <v>89</v>
      </c>
      <c r="H26" s="57" t="s">
        <v>89</v>
      </c>
      <c r="I26" s="57" t="s">
        <v>89</v>
      </c>
      <c r="J26" s="57" t="s">
        <v>89</v>
      </c>
      <c r="K26" s="56" t="s">
        <v>89</v>
      </c>
      <c r="L26" s="57" t="s">
        <v>89</v>
      </c>
      <c r="M26" s="57" t="s">
        <v>89</v>
      </c>
      <c r="N26" s="57" t="s">
        <v>89</v>
      </c>
      <c r="O26" s="57" t="s">
        <v>89</v>
      </c>
      <c r="P26" s="57" t="s">
        <v>89</v>
      </c>
      <c r="Q26" s="57" t="s">
        <v>89</v>
      </c>
      <c r="R26" s="57" t="s">
        <v>89</v>
      </c>
      <c r="S26" s="57" t="s">
        <v>89</v>
      </c>
      <c r="T26" s="56">
        <f>SUM(U26:Z26)</f>
        <v>0</v>
      </c>
      <c r="U26" s="57"/>
      <c r="V26" s="57"/>
      <c r="W26" s="57"/>
      <c r="X26" s="57"/>
      <c r="Y26" s="57"/>
      <c r="Z26" s="57" t="s">
        <v>89</v>
      </c>
    </row>
    <row r="27" spans="1:26" hidden="1">
      <c r="A27" s="55"/>
      <c r="B27" s="55"/>
      <c r="C27" s="55"/>
      <c r="D27" s="56"/>
      <c r="E27" s="56"/>
      <c r="F27" s="57"/>
      <c r="G27" s="57"/>
      <c r="H27" s="57"/>
      <c r="I27" s="57"/>
      <c r="J27" s="57"/>
      <c r="K27" s="56"/>
      <c r="L27" s="57"/>
      <c r="M27" s="57"/>
      <c r="N27" s="57"/>
      <c r="O27" s="57"/>
      <c r="P27" s="57"/>
      <c r="Q27" s="57"/>
      <c r="R27" s="57"/>
      <c r="S27" s="57"/>
      <c r="T27" s="56"/>
      <c r="U27" s="57"/>
      <c r="V27" s="57"/>
      <c r="W27" s="57"/>
      <c r="X27" s="57"/>
      <c r="Y27" s="57"/>
      <c r="Z27" s="57"/>
    </row>
    <row r="28" spans="1:26" ht="63.75" hidden="1">
      <c r="A28" s="55" t="s">
        <v>103</v>
      </c>
      <c r="B28" s="55">
        <v>140</v>
      </c>
      <c r="C28" s="55">
        <v>150</v>
      </c>
      <c r="D28" s="56">
        <f>T28</f>
        <v>0</v>
      </c>
      <c r="E28" s="56" t="s">
        <v>89</v>
      </c>
      <c r="F28" s="57" t="s">
        <v>89</v>
      </c>
      <c r="G28" s="57" t="s">
        <v>89</v>
      </c>
      <c r="H28" s="57" t="s">
        <v>89</v>
      </c>
      <c r="I28" s="57" t="s">
        <v>89</v>
      </c>
      <c r="J28" s="57" t="s">
        <v>89</v>
      </c>
      <c r="K28" s="56" t="s">
        <v>89</v>
      </c>
      <c r="L28" s="57" t="s">
        <v>89</v>
      </c>
      <c r="M28" s="57" t="s">
        <v>89</v>
      </c>
      <c r="N28" s="57" t="s">
        <v>89</v>
      </c>
      <c r="O28" s="57" t="s">
        <v>89</v>
      </c>
      <c r="P28" s="57" t="s">
        <v>89</v>
      </c>
      <c r="Q28" s="57" t="s">
        <v>89</v>
      </c>
      <c r="R28" s="57" t="s">
        <v>89</v>
      </c>
      <c r="S28" s="57" t="s">
        <v>89</v>
      </c>
      <c r="T28" s="56">
        <f>SUM(U28:Z28)</f>
        <v>0</v>
      </c>
      <c r="U28" s="57"/>
      <c r="V28" s="57"/>
      <c r="W28" s="57"/>
      <c r="X28" s="57"/>
      <c r="Y28" s="57"/>
      <c r="Z28" s="57" t="s">
        <v>89</v>
      </c>
    </row>
    <row r="29" spans="1:26">
      <c r="A29" s="55"/>
      <c r="B29" s="55"/>
      <c r="C29" s="55"/>
      <c r="D29" s="56"/>
      <c r="E29" s="56"/>
      <c r="F29" s="57"/>
      <c r="G29" s="57"/>
      <c r="H29" s="57"/>
      <c r="I29" s="57"/>
      <c r="J29" s="57"/>
      <c r="K29" s="56"/>
      <c r="L29" s="57"/>
      <c r="M29" s="57"/>
      <c r="N29" s="57"/>
      <c r="O29" s="57"/>
      <c r="P29" s="57"/>
      <c r="Q29" s="57"/>
      <c r="R29" s="57"/>
      <c r="S29" s="57"/>
      <c r="T29" s="56"/>
      <c r="U29" s="57"/>
      <c r="V29" s="57"/>
      <c r="W29" s="57"/>
      <c r="X29" s="57"/>
      <c r="Y29" s="57"/>
      <c r="Z29" s="57"/>
    </row>
    <row r="30" spans="1:26" ht="25.5">
      <c r="A30" s="55" t="s">
        <v>104</v>
      </c>
      <c r="B30" s="55">
        <v>150</v>
      </c>
      <c r="C30" s="55">
        <v>180</v>
      </c>
      <c r="D30" s="56">
        <f>K30+S30</f>
        <v>2374500</v>
      </c>
      <c r="E30" s="56" t="s">
        <v>89</v>
      </c>
      <c r="F30" s="57" t="s">
        <v>89</v>
      </c>
      <c r="G30" s="57" t="s">
        <v>89</v>
      </c>
      <c r="H30" s="57" t="s">
        <v>89</v>
      </c>
      <c r="I30" s="57" t="s">
        <v>89</v>
      </c>
      <c r="J30" s="57" t="s">
        <v>89</v>
      </c>
      <c r="K30" s="56">
        <f>SUM(L30:R30)</f>
        <v>2374500</v>
      </c>
      <c r="L30" s="57">
        <v>562400</v>
      </c>
      <c r="M30" s="57">
        <v>1300</v>
      </c>
      <c r="N30" s="57"/>
      <c r="O30" s="57"/>
      <c r="P30" s="57"/>
      <c r="Q30" s="57">
        <v>1810800</v>
      </c>
      <c r="R30" s="57"/>
      <c r="S30" s="57"/>
      <c r="T30" s="56" t="s">
        <v>89</v>
      </c>
      <c r="U30" s="57" t="s">
        <v>89</v>
      </c>
      <c r="V30" s="57" t="s">
        <v>89</v>
      </c>
      <c r="W30" s="57" t="s">
        <v>89</v>
      </c>
      <c r="X30" s="57" t="s">
        <v>89</v>
      </c>
      <c r="Y30" s="57" t="s">
        <v>89</v>
      </c>
      <c r="Z30" s="57" t="s">
        <v>89</v>
      </c>
    </row>
    <row r="31" spans="1:26">
      <c r="A31" s="55"/>
      <c r="B31" s="55"/>
      <c r="C31" s="55"/>
      <c r="D31" s="56"/>
      <c r="E31" s="56"/>
      <c r="F31" s="57"/>
      <c r="G31" s="57"/>
      <c r="H31" s="57"/>
      <c r="I31" s="57"/>
      <c r="J31" s="57"/>
      <c r="K31" s="56"/>
      <c r="L31" s="57"/>
      <c r="M31" s="57"/>
      <c r="N31" s="57"/>
      <c r="O31" s="57"/>
      <c r="P31" s="57"/>
      <c r="Q31" s="57"/>
      <c r="R31" s="57"/>
      <c r="S31" s="57"/>
      <c r="T31" s="56"/>
      <c r="U31" s="57"/>
      <c r="V31" s="57"/>
      <c r="W31" s="57"/>
      <c r="X31" s="57"/>
      <c r="Y31" s="57"/>
      <c r="Z31" s="57"/>
    </row>
    <row r="32" spans="1:26">
      <c r="A32" s="67" t="s">
        <v>105</v>
      </c>
      <c r="B32" s="55">
        <v>160</v>
      </c>
      <c r="C32" s="55"/>
      <c r="D32" s="56">
        <f>T32</f>
        <v>35000</v>
      </c>
      <c r="E32" s="56" t="s">
        <v>89</v>
      </c>
      <c r="F32" s="57" t="s">
        <v>89</v>
      </c>
      <c r="G32" s="57" t="s">
        <v>89</v>
      </c>
      <c r="H32" s="57" t="s">
        <v>89</v>
      </c>
      <c r="I32" s="57" t="s">
        <v>89</v>
      </c>
      <c r="J32" s="57" t="s">
        <v>89</v>
      </c>
      <c r="K32" s="56" t="s">
        <v>89</v>
      </c>
      <c r="L32" s="57" t="s">
        <v>89</v>
      </c>
      <c r="M32" s="57" t="s">
        <v>89</v>
      </c>
      <c r="N32" s="57" t="s">
        <v>89</v>
      </c>
      <c r="O32" s="57" t="s">
        <v>89</v>
      </c>
      <c r="P32" s="57" t="s">
        <v>89</v>
      </c>
      <c r="Q32" s="57" t="s">
        <v>89</v>
      </c>
      <c r="R32" s="57" t="s">
        <v>89</v>
      </c>
      <c r="S32" s="57" t="s">
        <v>89</v>
      </c>
      <c r="T32" s="56">
        <f>SUM(U32:Z32)</f>
        <v>35000</v>
      </c>
      <c r="U32" s="57"/>
      <c r="V32" s="57"/>
      <c r="W32" s="57"/>
      <c r="X32" s="57"/>
      <c r="Y32" s="57">
        <f>Y34</f>
        <v>35000</v>
      </c>
      <c r="Z32" s="57" t="s">
        <v>89</v>
      </c>
    </row>
    <row r="33" spans="1:26">
      <c r="A33" s="55" t="s">
        <v>4</v>
      </c>
      <c r="B33" s="55"/>
      <c r="C33" s="55"/>
      <c r="D33" s="56"/>
      <c r="E33" s="56"/>
      <c r="F33" s="57"/>
      <c r="G33" s="57"/>
      <c r="H33" s="57"/>
      <c r="I33" s="57"/>
      <c r="J33" s="57"/>
      <c r="K33" s="56"/>
      <c r="L33" s="57"/>
      <c r="M33" s="57"/>
      <c r="N33" s="57"/>
      <c r="O33" s="57"/>
      <c r="P33" s="57"/>
      <c r="Q33" s="57"/>
      <c r="R33" s="57"/>
      <c r="S33" s="57"/>
      <c r="T33" s="56"/>
      <c r="U33" s="57"/>
      <c r="V33" s="57"/>
      <c r="W33" s="57"/>
      <c r="X33" s="57"/>
      <c r="Y33" s="57"/>
      <c r="Z33" s="57"/>
    </row>
    <row r="34" spans="1:26" ht="38.25">
      <c r="A34" s="55" t="s">
        <v>316</v>
      </c>
      <c r="B34" s="55">
        <v>160.1</v>
      </c>
      <c r="C34" s="55">
        <v>180</v>
      </c>
      <c r="D34" s="56">
        <f t="shared" ref="D34:D39" si="5">E34+K34+S34+T34</f>
        <v>35000</v>
      </c>
      <c r="E34" s="56"/>
      <c r="F34" s="57"/>
      <c r="G34" s="57"/>
      <c r="H34" s="57"/>
      <c r="I34" s="57"/>
      <c r="J34" s="57"/>
      <c r="K34" s="56"/>
      <c r="L34" s="57"/>
      <c r="M34" s="57"/>
      <c r="N34" s="57"/>
      <c r="O34" s="57"/>
      <c r="P34" s="57"/>
      <c r="Q34" s="57"/>
      <c r="R34" s="57"/>
      <c r="S34" s="57"/>
      <c r="T34" s="56">
        <f t="shared" ref="T34:T35" si="6">SUM(U34:Z34)</f>
        <v>35000</v>
      </c>
      <c r="U34" s="57"/>
      <c r="V34" s="57"/>
      <c r="W34" s="57"/>
      <c r="X34" s="57"/>
      <c r="Y34" s="57">
        <v>35000</v>
      </c>
      <c r="Z34" s="57"/>
    </row>
    <row r="35" spans="1:26" ht="25.5" hidden="1">
      <c r="A35" s="55" t="s">
        <v>317</v>
      </c>
      <c r="B35" s="55">
        <v>160.19999999999999</v>
      </c>
      <c r="C35" s="55">
        <v>180</v>
      </c>
      <c r="D35" s="56">
        <f t="shared" si="5"/>
        <v>0</v>
      </c>
      <c r="E35" s="56"/>
      <c r="F35" s="57"/>
      <c r="G35" s="57"/>
      <c r="H35" s="57"/>
      <c r="I35" s="57"/>
      <c r="J35" s="57"/>
      <c r="K35" s="56"/>
      <c r="L35" s="57"/>
      <c r="M35" s="57"/>
      <c r="N35" s="57"/>
      <c r="O35" s="57"/>
      <c r="P35" s="57"/>
      <c r="Q35" s="57"/>
      <c r="R35" s="57"/>
      <c r="S35" s="57"/>
      <c r="T35" s="56">
        <f t="shared" si="6"/>
        <v>0</v>
      </c>
      <c r="U35" s="57"/>
      <c r="V35" s="57"/>
      <c r="W35" s="57"/>
      <c r="X35" s="57"/>
      <c r="Y35" s="57"/>
      <c r="Z35" s="57"/>
    </row>
    <row r="36" spans="1:26" hidden="1">
      <c r="A36" s="55" t="s">
        <v>106</v>
      </c>
      <c r="B36" s="55" t="s">
        <v>107</v>
      </c>
      <c r="C36" s="55"/>
      <c r="D36" s="56">
        <f t="shared" si="5"/>
        <v>0</v>
      </c>
      <c r="E36" s="56"/>
      <c r="F36" s="57"/>
      <c r="G36" s="57"/>
      <c r="H36" s="57"/>
      <c r="I36" s="57"/>
      <c r="J36" s="57"/>
      <c r="K36" s="56"/>
      <c r="L36" s="57"/>
      <c r="M36" s="57"/>
      <c r="N36" s="57"/>
      <c r="O36" s="57"/>
      <c r="P36" s="57"/>
      <c r="Q36" s="57"/>
      <c r="R36" s="57"/>
      <c r="S36" s="57"/>
      <c r="T36" s="56"/>
      <c r="U36" s="57"/>
      <c r="V36" s="57"/>
      <c r="W36" s="57"/>
      <c r="X36" s="57"/>
      <c r="Y36" s="57"/>
      <c r="Z36" s="57"/>
    </row>
    <row r="37" spans="1:26" hidden="1">
      <c r="A37" s="55"/>
      <c r="B37" s="55"/>
      <c r="C37" s="55"/>
      <c r="D37" s="56">
        <f t="shared" si="5"/>
        <v>0</v>
      </c>
      <c r="E37" s="56"/>
      <c r="F37" s="57"/>
      <c r="G37" s="57"/>
      <c r="H37" s="57"/>
      <c r="I37" s="57"/>
      <c r="J37" s="57"/>
      <c r="K37" s="56"/>
      <c r="L37" s="57"/>
      <c r="M37" s="57"/>
      <c r="N37" s="57"/>
      <c r="O37" s="57"/>
      <c r="P37" s="57"/>
      <c r="Q37" s="57"/>
      <c r="R37" s="57"/>
      <c r="S37" s="57"/>
      <c r="T37" s="56"/>
      <c r="U37" s="57"/>
      <c r="V37" s="57"/>
      <c r="W37" s="57"/>
      <c r="X37" s="57"/>
      <c r="Y37" s="57"/>
      <c r="Z37" s="57"/>
    </row>
    <row r="38" spans="1:26" hidden="1">
      <c r="A38" s="55"/>
      <c r="B38" s="55"/>
      <c r="C38" s="55"/>
      <c r="D38" s="56">
        <f t="shared" si="5"/>
        <v>0</v>
      </c>
      <c r="E38" s="56"/>
      <c r="F38" s="57"/>
      <c r="G38" s="57"/>
      <c r="H38" s="57"/>
      <c r="I38" s="57"/>
      <c r="J38" s="57"/>
      <c r="K38" s="56"/>
      <c r="L38" s="57"/>
      <c r="M38" s="57"/>
      <c r="N38" s="57"/>
      <c r="O38" s="57"/>
      <c r="P38" s="57"/>
      <c r="Q38" s="57"/>
      <c r="R38" s="57"/>
      <c r="S38" s="57"/>
      <c r="T38" s="56"/>
      <c r="U38" s="57"/>
      <c r="V38" s="57"/>
      <c r="W38" s="57"/>
      <c r="X38" s="57"/>
      <c r="Y38" s="57"/>
      <c r="Z38" s="57"/>
    </row>
    <row r="39" spans="1:26" ht="25.5" hidden="1">
      <c r="A39" s="55" t="s">
        <v>108</v>
      </c>
      <c r="B39" s="55">
        <v>180</v>
      </c>
      <c r="C39" s="55" t="s">
        <v>89</v>
      </c>
      <c r="D39" s="56">
        <f t="shared" si="5"/>
        <v>0</v>
      </c>
      <c r="E39" s="56"/>
      <c r="F39" s="57"/>
      <c r="G39" s="57"/>
      <c r="H39" s="57"/>
      <c r="I39" s="57"/>
      <c r="J39" s="57"/>
      <c r="K39" s="56"/>
      <c r="L39" s="57"/>
      <c r="M39" s="57"/>
      <c r="N39" s="57"/>
      <c r="O39" s="57"/>
      <c r="P39" s="57"/>
      <c r="Q39" s="57"/>
      <c r="R39" s="57"/>
      <c r="S39" s="57"/>
      <c r="T39" s="56">
        <f>SUM(U39:Z39)</f>
        <v>0</v>
      </c>
      <c r="U39" s="57"/>
      <c r="V39" s="57"/>
      <c r="W39" s="57"/>
      <c r="X39" s="57"/>
      <c r="Y39" s="57"/>
      <c r="Z39" s="57"/>
    </row>
    <row r="40" spans="1:26" hidden="1">
      <c r="A40" s="55" t="s">
        <v>4</v>
      </c>
      <c r="B40" s="55"/>
      <c r="C40" s="55"/>
      <c r="D40" s="56"/>
      <c r="E40" s="56"/>
      <c r="F40" s="57"/>
      <c r="G40" s="57"/>
      <c r="H40" s="57"/>
      <c r="I40" s="57"/>
      <c r="J40" s="57"/>
      <c r="K40" s="56"/>
      <c r="L40" s="57"/>
      <c r="M40" s="57"/>
      <c r="N40" s="57"/>
      <c r="O40" s="57"/>
      <c r="P40" s="57"/>
      <c r="Q40" s="57"/>
      <c r="R40" s="57"/>
      <c r="S40" s="57"/>
      <c r="T40" s="56"/>
      <c r="U40" s="57"/>
      <c r="V40" s="57"/>
      <c r="W40" s="57"/>
      <c r="X40" s="57"/>
      <c r="Y40" s="57"/>
      <c r="Z40" s="57"/>
    </row>
    <row r="41" spans="1:26" ht="25.5" hidden="1">
      <c r="A41" s="55" t="s">
        <v>109</v>
      </c>
      <c r="B41" s="55">
        <v>181</v>
      </c>
      <c r="C41" s="55">
        <v>400</v>
      </c>
      <c r="D41" s="56">
        <f>T41</f>
        <v>0</v>
      </c>
      <c r="E41" s="56" t="s">
        <v>89</v>
      </c>
      <c r="F41" s="57" t="s">
        <v>89</v>
      </c>
      <c r="G41" s="57" t="s">
        <v>89</v>
      </c>
      <c r="H41" s="57" t="s">
        <v>89</v>
      </c>
      <c r="I41" s="57" t="s">
        <v>89</v>
      </c>
      <c r="J41" s="57" t="s">
        <v>89</v>
      </c>
      <c r="K41" s="56" t="s">
        <v>89</v>
      </c>
      <c r="L41" s="57" t="s">
        <v>89</v>
      </c>
      <c r="M41" s="57" t="s">
        <v>89</v>
      </c>
      <c r="N41" s="57" t="s">
        <v>89</v>
      </c>
      <c r="O41" s="57" t="s">
        <v>89</v>
      </c>
      <c r="P41" s="57" t="s">
        <v>89</v>
      </c>
      <c r="Q41" s="57" t="s">
        <v>89</v>
      </c>
      <c r="R41" s="57" t="s">
        <v>89</v>
      </c>
      <c r="S41" s="57" t="s">
        <v>89</v>
      </c>
      <c r="T41" s="56">
        <f>SUM(U41:Z41)</f>
        <v>0</v>
      </c>
      <c r="U41" s="57"/>
      <c r="V41" s="57"/>
      <c r="W41" s="57"/>
      <c r="X41" s="57"/>
      <c r="Y41" s="57"/>
      <c r="Z41" s="57" t="s">
        <v>89</v>
      </c>
    </row>
    <row r="42" spans="1:26" hidden="1">
      <c r="A42" s="55" t="s">
        <v>2</v>
      </c>
      <c r="B42" s="55"/>
      <c r="C42" s="55"/>
      <c r="D42" s="56"/>
      <c r="E42" s="56"/>
      <c r="F42" s="57"/>
      <c r="G42" s="57"/>
      <c r="H42" s="57"/>
      <c r="I42" s="57"/>
      <c r="J42" s="57"/>
      <c r="K42" s="56"/>
      <c r="L42" s="57"/>
      <c r="M42" s="57"/>
      <c r="N42" s="57"/>
      <c r="O42" s="57"/>
      <c r="P42" s="57"/>
      <c r="Q42" s="57"/>
      <c r="R42" s="57"/>
      <c r="S42" s="57"/>
      <c r="T42" s="56"/>
      <c r="U42" s="57"/>
      <c r="V42" s="57"/>
      <c r="W42" s="57"/>
      <c r="X42" s="57"/>
      <c r="Y42" s="57"/>
      <c r="Z42" s="57"/>
    </row>
    <row r="43" spans="1:26" ht="25.5" hidden="1">
      <c r="A43" s="55" t="s">
        <v>110</v>
      </c>
      <c r="B43" s="55">
        <v>181.1</v>
      </c>
      <c r="C43" s="55">
        <v>410</v>
      </c>
      <c r="D43" s="56">
        <f>T43</f>
        <v>0</v>
      </c>
      <c r="E43" s="56" t="s">
        <v>89</v>
      </c>
      <c r="F43" s="57" t="s">
        <v>89</v>
      </c>
      <c r="G43" s="57" t="s">
        <v>89</v>
      </c>
      <c r="H43" s="57" t="s">
        <v>89</v>
      </c>
      <c r="I43" s="57" t="s">
        <v>89</v>
      </c>
      <c r="J43" s="57" t="s">
        <v>89</v>
      </c>
      <c r="K43" s="56" t="s">
        <v>89</v>
      </c>
      <c r="L43" s="57" t="s">
        <v>89</v>
      </c>
      <c r="M43" s="57" t="s">
        <v>89</v>
      </c>
      <c r="N43" s="57" t="s">
        <v>89</v>
      </c>
      <c r="O43" s="57" t="s">
        <v>89</v>
      </c>
      <c r="P43" s="57" t="s">
        <v>89</v>
      </c>
      <c r="Q43" s="57" t="s">
        <v>89</v>
      </c>
      <c r="R43" s="57" t="s">
        <v>89</v>
      </c>
      <c r="S43" s="57" t="s">
        <v>89</v>
      </c>
      <c r="T43" s="56">
        <f t="shared" ref="T43:T47" si="7">SUM(U43:Z43)</f>
        <v>0</v>
      </c>
      <c r="U43" s="57"/>
      <c r="V43" s="57"/>
      <c r="W43" s="57"/>
      <c r="X43" s="57"/>
      <c r="Y43" s="57"/>
      <c r="Z43" s="57" t="s">
        <v>89</v>
      </c>
    </row>
    <row r="44" spans="1:26" ht="25.5" hidden="1">
      <c r="A44" s="55" t="s">
        <v>111</v>
      </c>
      <c r="B44" s="55">
        <v>181.2</v>
      </c>
      <c r="C44" s="55">
        <v>420</v>
      </c>
      <c r="D44" s="56">
        <f>T44</f>
        <v>0</v>
      </c>
      <c r="E44" s="56" t="s">
        <v>89</v>
      </c>
      <c r="F44" s="57" t="s">
        <v>89</v>
      </c>
      <c r="G44" s="57" t="s">
        <v>89</v>
      </c>
      <c r="H44" s="57" t="s">
        <v>89</v>
      </c>
      <c r="I44" s="57" t="s">
        <v>89</v>
      </c>
      <c r="J44" s="57" t="s">
        <v>89</v>
      </c>
      <c r="K44" s="56" t="s">
        <v>89</v>
      </c>
      <c r="L44" s="57" t="s">
        <v>89</v>
      </c>
      <c r="M44" s="57" t="s">
        <v>89</v>
      </c>
      <c r="N44" s="57" t="s">
        <v>89</v>
      </c>
      <c r="O44" s="57" t="s">
        <v>89</v>
      </c>
      <c r="P44" s="57" t="s">
        <v>89</v>
      </c>
      <c r="Q44" s="57" t="s">
        <v>89</v>
      </c>
      <c r="R44" s="57" t="s">
        <v>89</v>
      </c>
      <c r="S44" s="57" t="s">
        <v>89</v>
      </c>
      <c r="T44" s="56">
        <f t="shared" si="7"/>
        <v>0</v>
      </c>
      <c r="U44" s="57"/>
      <c r="V44" s="57"/>
      <c r="W44" s="57"/>
      <c r="X44" s="57"/>
      <c r="Y44" s="57"/>
      <c r="Z44" s="57" t="s">
        <v>89</v>
      </c>
    </row>
    <row r="45" spans="1:26" ht="25.5" hidden="1">
      <c r="A45" s="55" t="s">
        <v>112</v>
      </c>
      <c r="B45" s="55">
        <v>181.3</v>
      </c>
      <c r="C45" s="55">
        <v>430</v>
      </c>
      <c r="D45" s="56">
        <f>E45+K45+S45+T45</f>
        <v>0</v>
      </c>
      <c r="E45" s="56"/>
      <c r="F45" s="57"/>
      <c r="G45" s="57"/>
      <c r="H45" s="57"/>
      <c r="I45" s="57"/>
      <c r="J45" s="57"/>
      <c r="K45" s="56"/>
      <c r="L45" s="57"/>
      <c r="M45" s="57"/>
      <c r="N45" s="57"/>
      <c r="O45" s="57"/>
      <c r="P45" s="57"/>
      <c r="Q45" s="57"/>
      <c r="R45" s="57"/>
      <c r="S45" s="57"/>
      <c r="T45" s="56">
        <f t="shared" si="7"/>
        <v>0</v>
      </c>
      <c r="U45" s="57"/>
      <c r="V45" s="57"/>
      <c r="W45" s="57"/>
      <c r="X45" s="57"/>
      <c r="Y45" s="57"/>
      <c r="Z45" s="57"/>
    </row>
    <row r="46" spans="1:26" ht="25.5" hidden="1">
      <c r="A46" s="55" t="s">
        <v>113</v>
      </c>
      <c r="B46" s="55">
        <v>181.4</v>
      </c>
      <c r="C46" s="55">
        <v>440</v>
      </c>
      <c r="D46" s="56">
        <f>E46+K46+S46+T46</f>
        <v>0</v>
      </c>
      <c r="E46" s="56"/>
      <c r="F46" s="57"/>
      <c r="G46" s="57"/>
      <c r="H46" s="57"/>
      <c r="I46" s="57"/>
      <c r="J46" s="57"/>
      <c r="K46" s="56"/>
      <c r="L46" s="57"/>
      <c r="M46" s="57"/>
      <c r="N46" s="57"/>
      <c r="O46" s="57"/>
      <c r="P46" s="57"/>
      <c r="Q46" s="57"/>
      <c r="R46" s="57"/>
      <c r="S46" s="57"/>
      <c r="T46" s="56">
        <f t="shared" si="7"/>
        <v>0</v>
      </c>
      <c r="U46" s="57"/>
      <c r="V46" s="57"/>
      <c r="W46" s="57"/>
      <c r="X46" s="57"/>
      <c r="Y46" s="57"/>
      <c r="Z46" s="57"/>
    </row>
    <row r="47" spans="1:26" ht="25.5" hidden="1">
      <c r="A47" s="55" t="s">
        <v>114</v>
      </c>
      <c r="B47" s="55">
        <v>182</v>
      </c>
      <c r="C47" s="55">
        <v>600</v>
      </c>
      <c r="D47" s="56">
        <f>E47+K47+S47+T47</f>
        <v>0</v>
      </c>
      <c r="E47" s="56"/>
      <c r="F47" s="57"/>
      <c r="G47" s="57"/>
      <c r="H47" s="57"/>
      <c r="I47" s="57"/>
      <c r="J47" s="57"/>
      <c r="K47" s="56"/>
      <c r="L47" s="57"/>
      <c r="M47" s="57"/>
      <c r="N47" s="57"/>
      <c r="O47" s="57"/>
      <c r="P47" s="57"/>
      <c r="Q47" s="57"/>
      <c r="R47" s="57"/>
      <c r="S47" s="57"/>
      <c r="T47" s="56">
        <f t="shared" si="7"/>
        <v>0</v>
      </c>
      <c r="U47" s="57"/>
      <c r="V47" s="57"/>
      <c r="W47" s="57"/>
      <c r="X47" s="57"/>
      <c r="Y47" s="57"/>
      <c r="Z47" s="57"/>
    </row>
    <row r="48" spans="1:26" hidden="1">
      <c r="A48" s="55" t="s">
        <v>2</v>
      </c>
      <c r="B48" s="55"/>
      <c r="C48" s="55"/>
      <c r="D48" s="56"/>
      <c r="E48" s="56"/>
      <c r="F48" s="57"/>
      <c r="G48" s="57"/>
      <c r="H48" s="57"/>
      <c r="I48" s="57"/>
      <c r="J48" s="57"/>
      <c r="K48" s="56"/>
      <c r="L48" s="57"/>
      <c r="M48" s="57"/>
      <c r="N48" s="57"/>
      <c r="O48" s="57"/>
      <c r="P48" s="57"/>
      <c r="Q48" s="57"/>
      <c r="R48" s="57"/>
      <c r="S48" s="57"/>
      <c r="T48" s="56"/>
      <c r="U48" s="57"/>
      <c r="V48" s="57"/>
      <c r="W48" s="57"/>
      <c r="X48" s="57"/>
      <c r="Y48" s="57"/>
      <c r="Z48" s="57"/>
    </row>
    <row r="49" spans="1:27" hidden="1">
      <c r="A49" s="55" t="s">
        <v>115</v>
      </c>
      <c r="B49" s="55"/>
      <c r="C49" s="55"/>
      <c r="D49" s="56">
        <f>E49+K49+S49+T49</f>
        <v>0</v>
      </c>
      <c r="E49" s="56"/>
      <c r="F49" s="57"/>
      <c r="G49" s="57"/>
      <c r="H49" s="57"/>
      <c r="I49" s="57"/>
      <c r="J49" s="57"/>
      <c r="K49" s="56"/>
      <c r="L49" s="57"/>
      <c r="M49" s="57"/>
      <c r="N49" s="57"/>
      <c r="O49" s="57"/>
      <c r="P49" s="57"/>
      <c r="Q49" s="57"/>
      <c r="R49" s="57"/>
      <c r="S49" s="57"/>
      <c r="T49" s="56">
        <f>SUM(U49:Z49)</f>
        <v>0</v>
      </c>
      <c r="U49" s="57"/>
      <c r="V49" s="57"/>
      <c r="W49" s="57"/>
      <c r="X49" s="57"/>
      <c r="Y49" s="57"/>
      <c r="Z49" s="57"/>
    </row>
    <row r="50" spans="1:27" ht="15.75">
      <c r="A50" s="55"/>
      <c r="B50" s="55"/>
      <c r="C50" s="68"/>
      <c r="D50" s="69">
        <f>E50+K50+S50+T50</f>
        <v>0</v>
      </c>
      <c r="E50" s="69">
        <f>E10+E143-E144-E51</f>
        <v>0</v>
      </c>
      <c r="F50" s="69">
        <f t="shared" ref="F50:Z50" si="8">F10+F143-F144-F51</f>
        <v>0</v>
      </c>
      <c r="G50" s="69">
        <f t="shared" si="8"/>
        <v>0</v>
      </c>
      <c r="H50" s="69">
        <f>H10+H143-H144-H51</f>
        <v>0</v>
      </c>
      <c r="I50" s="69">
        <f t="shared" si="8"/>
        <v>0</v>
      </c>
      <c r="J50" s="69">
        <f t="shared" si="8"/>
        <v>0</v>
      </c>
      <c r="K50" s="69">
        <f>K10+K143-K143-K51</f>
        <v>0</v>
      </c>
      <c r="L50" s="69">
        <f t="shared" ref="L50:R50" si="9">L10+L143-L143-L51</f>
        <v>0</v>
      </c>
      <c r="M50" s="69">
        <f t="shared" si="9"/>
        <v>0</v>
      </c>
      <c r="N50" s="69">
        <f t="shared" si="9"/>
        <v>0</v>
      </c>
      <c r="O50" s="69">
        <f t="shared" si="9"/>
        <v>0</v>
      </c>
      <c r="P50" s="69">
        <f t="shared" si="9"/>
        <v>0</v>
      </c>
      <c r="Q50" s="69">
        <f t="shared" si="9"/>
        <v>0</v>
      </c>
      <c r="R50" s="69">
        <f t="shared" si="9"/>
        <v>0</v>
      </c>
      <c r="S50" s="69">
        <f t="shared" si="8"/>
        <v>0</v>
      </c>
      <c r="T50" s="69">
        <f t="shared" si="8"/>
        <v>0</v>
      </c>
      <c r="U50" s="69">
        <f t="shared" si="8"/>
        <v>0</v>
      </c>
      <c r="V50" s="69">
        <f t="shared" si="8"/>
        <v>0</v>
      </c>
      <c r="W50" s="69">
        <f t="shared" si="8"/>
        <v>0</v>
      </c>
      <c r="X50" s="69">
        <f t="shared" si="8"/>
        <v>0</v>
      </c>
      <c r="Y50" s="69">
        <f>Y10+Y143-Y144-Y51</f>
        <v>0</v>
      </c>
      <c r="Z50" s="69">
        <f t="shared" si="8"/>
        <v>0</v>
      </c>
      <c r="AA50" s="70" t="s">
        <v>350</v>
      </c>
    </row>
    <row r="51" spans="1:27">
      <c r="A51" s="55" t="s">
        <v>116</v>
      </c>
      <c r="B51" s="55">
        <v>200</v>
      </c>
      <c r="C51" s="55" t="s">
        <v>117</v>
      </c>
      <c r="D51" s="56">
        <f>E51+K51+S51+T51</f>
        <v>34476500</v>
      </c>
      <c r="E51" s="56">
        <f>SUM(F51:J51)</f>
        <v>32067000</v>
      </c>
      <c r="F51" s="56">
        <f>F53+F68+F78+F90+F92+F94</f>
        <v>0</v>
      </c>
      <c r="G51" s="56">
        <f t="shared" ref="G51:J51" si="10">G53+G68+G78+G90+G92+G94</f>
        <v>0</v>
      </c>
      <c r="H51" s="56">
        <f t="shared" si="10"/>
        <v>31877600</v>
      </c>
      <c r="I51" s="56">
        <f t="shared" si="10"/>
        <v>0</v>
      </c>
      <c r="J51" s="56">
        <f t="shared" si="10"/>
        <v>189400</v>
      </c>
      <c r="K51" s="56">
        <f>SUM(L51:R51)</f>
        <v>2374500</v>
      </c>
      <c r="L51" s="56">
        <f t="shared" ref="L51:S51" si="11">L53+L68+L78+L90+L92+L94</f>
        <v>562400</v>
      </c>
      <c r="M51" s="56">
        <f t="shared" si="11"/>
        <v>1300</v>
      </c>
      <c r="N51" s="56">
        <f t="shared" si="11"/>
        <v>0</v>
      </c>
      <c r="O51" s="56">
        <f t="shared" si="11"/>
        <v>0</v>
      </c>
      <c r="P51" s="56">
        <f t="shared" si="11"/>
        <v>0</v>
      </c>
      <c r="Q51" s="56">
        <f t="shared" si="11"/>
        <v>1810800</v>
      </c>
      <c r="R51" s="56">
        <f t="shared" si="11"/>
        <v>0</v>
      </c>
      <c r="S51" s="56">
        <f t="shared" si="11"/>
        <v>0</v>
      </c>
      <c r="T51" s="56">
        <f>SUM(U51:Z51)</f>
        <v>35000</v>
      </c>
      <c r="U51" s="56">
        <f t="shared" ref="U51:Z51" si="12">U53+U68+U78+U90+U92+U94</f>
        <v>0</v>
      </c>
      <c r="V51" s="56">
        <f t="shared" si="12"/>
        <v>0</v>
      </c>
      <c r="W51" s="56">
        <f t="shared" si="12"/>
        <v>0</v>
      </c>
      <c r="X51" s="56">
        <f t="shared" si="12"/>
        <v>0</v>
      </c>
      <c r="Y51" s="56">
        <f t="shared" si="12"/>
        <v>35000</v>
      </c>
      <c r="Z51" s="56">
        <f t="shared" si="12"/>
        <v>0</v>
      </c>
    </row>
    <row r="52" spans="1:27">
      <c r="A52" s="55" t="s">
        <v>118</v>
      </c>
      <c r="B52" s="55"/>
      <c r="C52" s="55"/>
      <c r="D52" s="56"/>
      <c r="E52" s="56"/>
      <c r="F52" s="57"/>
      <c r="G52" s="57"/>
      <c r="H52" s="57"/>
      <c r="I52" s="57"/>
      <c r="J52" s="57"/>
      <c r="K52" s="56"/>
      <c r="L52" s="57"/>
      <c r="M52" s="57"/>
      <c r="N52" s="57"/>
      <c r="O52" s="57"/>
      <c r="P52" s="57"/>
      <c r="Q52" s="57"/>
      <c r="R52" s="57"/>
      <c r="S52" s="57"/>
      <c r="T52" s="56"/>
      <c r="U52" s="57"/>
      <c r="V52" s="57"/>
      <c r="W52" s="57"/>
      <c r="X52" s="57"/>
      <c r="Y52" s="57"/>
      <c r="Z52" s="57"/>
    </row>
    <row r="53" spans="1:27" ht="38.25">
      <c r="A53" s="55" t="s">
        <v>331</v>
      </c>
      <c r="B53" s="55">
        <v>210</v>
      </c>
      <c r="C53" s="55">
        <v>100</v>
      </c>
      <c r="D53" s="56">
        <f>E53+K53+S53+T53</f>
        <v>32433500</v>
      </c>
      <c r="E53" s="56">
        <f t="shared" ref="E53" si="13">SUM(F53:J53)</f>
        <v>30812300</v>
      </c>
      <c r="F53" s="56">
        <f>F55</f>
        <v>0</v>
      </c>
      <c r="G53" s="56">
        <f t="shared" ref="G53:J53" si="14">G55</f>
        <v>0</v>
      </c>
      <c r="H53" s="56">
        <f t="shared" si="14"/>
        <v>30812300</v>
      </c>
      <c r="I53" s="56">
        <f t="shared" si="14"/>
        <v>0</v>
      </c>
      <c r="J53" s="56">
        <f t="shared" si="14"/>
        <v>0</v>
      </c>
      <c r="K53" s="56">
        <f t="shared" ref="K53" si="15">SUM(L53:R53)</f>
        <v>1621200</v>
      </c>
      <c r="L53" s="56">
        <f t="shared" ref="L53:S53" si="16">L55</f>
        <v>562400</v>
      </c>
      <c r="M53" s="56">
        <f t="shared" si="16"/>
        <v>0</v>
      </c>
      <c r="N53" s="56">
        <f t="shared" si="16"/>
        <v>0</v>
      </c>
      <c r="O53" s="56">
        <f t="shared" si="16"/>
        <v>0</v>
      </c>
      <c r="P53" s="56">
        <f t="shared" si="16"/>
        <v>0</v>
      </c>
      <c r="Q53" s="56">
        <f t="shared" si="16"/>
        <v>1058800</v>
      </c>
      <c r="R53" s="56">
        <f t="shared" si="16"/>
        <v>0</v>
      </c>
      <c r="S53" s="56">
        <f t="shared" si="16"/>
        <v>0</v>
      </c>
      <c r="T53" s="56">
        <f>SUM(U53:Z53)</f>
        <v>0</v>
      </c>
      <c r="U53" s="56">
        <f t="shared" ref="U53:Z53" si="17">U55</f>
        <v>0</v>
      </c>
      <c r="V53" s="56">
        <f t="shared" si="17"/>
        <v>0</v>
      </c>
      <c r="W53" s="56">
        <f t="shared" si="17"/>
        <v>0</v>
      </c>
      <c r="X53" s="56">
        <f t="shared" si="17"/>
        <v>0</v>
      </c>
      <c r="Y53" s="56">
        <f t="shared" si="17"/>
        <v>0</v>
      </c>
      <c r="Z53" s="56">
        <f t="shared" si="17"/>
        <v>0</v>
      </c>
    </row>
    <row r="54" spans="1:27">
      <c r="A54" s="55" t="s">
        <v>2</v>
      </c>
      <c r="B54" s="55"/>
      <c r="C54" s="55"/>
      <c r="D54" s="56"/>
      <c r="E54" s="56"/>
      <c r="F54" s="57"/>
      <c r="G54" s="57"/>
      <c r="H54" s="57"/>
      <c r="I54" s="57"/>
      <c r="J54" s="57"/>
      <c r="K54" s="56"/>
      <c r="L54" s="57"/>
      <c r="M54" s="57"/>
      <c r="N54" s="57"/>
      <c r="O54" s="57"/>
      <c r="P54" s="57"/>
      <c r="Q54" s="57"/>
      <c r="R54" s="57"/>
      <c r="S54" s="57"/>
      <c r="T54" s="56"/>
      <c r="U54" s="57"/>
      <c r="V54" s="57"/>
      <c r="W54" s="57"/>
      <c r="X54" s="57"/>
      <c r="Y54" s="57"/>
      <c r="Z54" s="57"/>
    </row>
    <row r="55" spans="1:27">
      <c r="A55" s="55" t="s">
        <v>119</v>
      </c>
      <c r="B55" s="55">
        <v>211</v>
      </c>
      <c r="C55" s="55">
        <v>110</v>
      </c>
      <c r="D55" s="56">
        <f>E55+K55+S55+T55</f>
        <v>32433500</v>
      </c>
      <c r="E55" s="56">
        <f>SUM(F55:J55)</f>
        <v>30812300</v>
      </c>
      <c r="F55" s="56">
        <f>SUM(F57:F67)</f>
        <v>0</v>
      </c>
      <c r="G55" s="56">
        <f t="shared" ref="G55:J55" si="18">SUM(G57:G67)</f>
        <v>0</v>
      </c>
      <c r="H55" s="56">
        <f>SUM(H57:H67)</f>
        <v>30812300</v>
      </c>
      <c r="I55" s="56">
        <f t="shared" si="18"/>
        <v>0</v>
      </c>
      <c r="J55" s="56">
        <f t="shared" si="18"/>
        <v>0</v>
      </c>
      <c r="K55" s="56">
        <f>SUM(L55:R55)</f>
        <v>1621200</v>
      </c>
      <c r="L55" s="56">
        <f t="shared" ref="L55:S55" si="19">SUM(L57:L67)</f>
        <v>562400</v>
      </c>
      <c r="M55" s="56">
        <f t="shared" si="19"/>
        <v>0</v>
      </c>
      <c r="N55" s="56">
        <f t="shared" si="19"/>
        <v>0</v>
      </c>
      <c r="O55" s="56">
        <f t="shared" si="19"/>
        <v>0</v>
      </c>
      <c r="P55" s="56">
        <f t="shared" si="19"/>
        <v>0</v>
      </c>
      <c r="Q55" s="56">
        <f t="shared" si="19"/>
        <v>1058800</v>
      </c>
      <c r="R55" s="56">
        <f t="shared" si="19"/>
        <v>0</v>
      </c>
      <c r="S55" s="56">
        <f t="shared" si="19"/>
        <v>0</v>
      </c>
      <c r="T55" s="56">
        <f>SUM(U55:Z55)</f>
        <v>0</v>
      </c>
      <c r="U55" s="56">
        <f t="shared" ref="U55:Z55" si="20">SUM(U57:U67)</f>
        <v>0</v>
      </c>
      <c r="V55" s="56">
        <f t="shared" si="20"/>
        <v>0</v>
      </c>
      <c r="W55" s="56">
        <f t="shared" si="20"/>
        <v>0</v>
      </c>
      <c r="X55" s="56">
        <f t="shared" si="20"/>
        <v>0</v>
      </c>
      <c r="Y55" s="56">
        <f t="shared" si="20"/>
        <v>0</v>
      </c>
      <c r="Z55" s="56">
        <f t="shared" si="20"/>
        <v>0</v>
      </c>
    </row>
    <row r="56" spans="1:27">
      <c r="A56" s="55" t="s">
        <v>2</v>
      </c>
      <c r="B56" s="55"/>
      <c r="C56" s="55"/>
      <c r="D56" s="56"/>
      <c r="E56" s="56"/>
      <c r="F56" s="57"/>
      <c r="G56" s="57"/>
      <c r="H56" s="57"/>
      <c r="I56" s="57"/>
      <c r="J56" s="57"/>
      <c r="K56" s="56"/>
      <c r="L56" s="57"/>
      <c r="M56" s="57"/>
      <c r="N56" s="57"/>
      <c r="O56" s="57"/>
      <c r="P56" s="57"/>
      <c r="Q56" s="57"/>
      <c r="R56" s="57"/>
      <c r="S56" s="57"/>
      <c r="T56" s="56"/>
      <c r="U56" s="57"/>
      <c r="V56" s="57"/>
      <c r="W56" s="57"/>
      <c r="X56" s="57"/>
      <c r="Y56" s="57"/>
      <c r="Z56" s="57"/>
    </row>
    <row r="57" spans="1:27">
      <c r="A57" s="55" t="s">
        <v>120</v>
      </c>
      <c r="B57" s="55">
        <v>211.1</v>
      </c>
      <c r="C57" s="55" t="s">
        <v>283</v>
      </c>
      <c r="D57" s="56">
        <f t="shared" ref="D57:D68" si="21">E57+K57+S57+T57</f>
        <v>23665300</v>
      </c>
      <c r="E57" s="56">
        <f t="shared" ref="E57:E59" si="22">SUM(F57:J57)</f>
        <v>23665300</v>
      </c>
      <c r="F57" s="57"/>
      <c r="G57" s="57"/>
      <c r="H57" s="57">
        <f>24027300-362000</f>
        <v>23665300</v>
      </c>
      <c r="I57" s="57"/>
      <c r="J57" s="57"/>
      <c r="K57" s="56">
        <f t="shared" ref="K57:K59" si="23">SUM(L57:R57)</f>
        <v>0</v>
      </c>
      <c r="L57" s="57"/>
      <c r="M57" s="57"/>
      <c r="N57" s="57"/>
      <c r="O57" s="57"/>
      <c r="P57" s="57"/>
      <c r="Q57" s="57"/>
      <c r="R57" s="57"/>
      <c r="S57" s="57"/>
      <c r="T57" s="56">
        <f t="shared" ref="T57:T66" si="24">SUM(U57:Z57)</f>
        <v>0</v>
      </c>
      <c r="U57" s="57"/>
      <c r="V57" s="57"/>
      <c r="W57" s="57"/>
      <c r="X57" s="57"/>
      <c r="Y57" s="57"/>
      <c r="Z57" s="57"/>
    </row>
    <row r="58" spans="1:27" ht="25.5">
      <c r="A58" s="55" t="s">
        <v>318</v>
      </c>
      <c r="B58" s="55">
        <v>211.2</v>
      </c>
      <c r="C58" s="55" t="s">
        <v>284</v>
      </c>
      <c r="D58" s="56">
        <f t="shared" si="21"/>
        <v>562400</v>
      </c>
      <c r="E58" s="56">
        <f t="shared" si="22"/>
        <v>0</v>
      </c>
      <c r="F58" s="57"/>
      <c r="G58" s="57"/>
      <c r="H58" s="57">
        <v>0</v>
      </c>
      <c r="I58" s="57"/>
      <c r="J58" s="57"/>
      <c r="K58" s="56">
        <f t="shared" si="23"/>
        <v>562400</v>
      </c>
      <c r="L58" s="57">
        <v>562400</v>
      </c>
      <c r="M58" s="57"/>
      <c r="N58" s="57"/>
      <c r="O58" s="57"/>
      <c r="P58" s="57"/>
      <c r="Q58" s="57"/>
      <c r="R58" s="57"/>
      <c r="S58" s="57"/>
      <c r="T58" s="56">
        <f t="shared" si="24"/>
        <v>0</v>
      </c>
      <c r="U58" s="57"/>
      <c r="V58" s="57"/>
      <c r="W58" s="57"/>
      <c r="X58" s="57"/>
      <c r="Y58" s="57"/>
      <c r="Z58" s="57"/>
    </row>
    <row r="59" spans="1:27" ht="25.5" hidden="1">
      <c r="A59" s="55" t="s">
        <v>121</v>
      </c>
      <c r="B59" s="55">
        <v>211.3</v>
      </c>
      <c r="C59" s="55" t="s">
        <v>122</v>
      </c>
      <c r="D59" s="56">
        <f t="shared" si="21"/>
        <v>0</v>
      </c>
      <c r="E59" s="56">
        <f t="shared" si="22"/>
        <v>0</v>
      </c>
      <c r="F59" s="57"/>
      <c r="G59" s="57"/>
      <c r="H59" s="57"/>
      <c r="I59" s="57"/>
      <c r="J59" s="57"/>
      <c r="K59" s="56">
        <f t="shared" si="23"/>
        <v>0</v>
      </c>
      <c r="L59" s="57"/>
      <c r="M59" s="57"/>
      <c r="N59" s="57"/>
      <c r="O59" s="57"/>
      <c r="P59" s="57"/>
      <c r="Q59" s="57"/>
      <c r="R59" s="57"/>
      <c r="S59" s="57"/>
      <c r="T59" s="56">
        <f t="shared" si="24"/>
        <v>0</v>
      </c>
      <c r="U59" s="57"/>
      <c r="V59" s="57"/>
      <c r="W59" s="57"/>
      <c r="X59" s="57"/>
      <c r="Y59" s="57"/>
      <c r="Z59" s="57"/>
    </row>
    <row r="60" spans="1:27" ht="89.25" hidden="1">
      <c r="A60" s="55" t="s">
        <v>123</v>
      </c>
      <c r="B60" s="55">
        <v>211.4</v>
      </c>
      <c r="C60" s="55" t="s">
        <v>124</v>
      </c>
      <c r="D60" s="56">
        <f t="shared" si="21"/>
        <v>0</v>
      </c>
      <c r="E60" s="56">
        <f>SUM(F60:J60)</f>
        <v>0</v>
      </c>
      <c r="F60" s="57"/>
      <c r="G60" s="57"/>
      <c r="H60" s="57"/>
      <c r="I60" s="57"/>
      <c r="J60" s="57"/>
      <c r="K60" s="56">
        <f>SUM(L60:R60)</f>
        <v>0</v>
      </c>
      <c r="L60" s="57"/>
      <c r="M60" s="57"/>
      <c r="N60" s="57"/>
      <c r="O60" s="57"/>
      <c r="P60" s="57"/>
      <c r="Q60" s="57"/>
      <c r="R60" s="57"/>
      <c r="S60" s="57"/>
      <c r="T60" s="56">
        <f t="shared" si="24"/>
        <v>0</v>
      </c>
      <c r="U60" s="57"/>
      <c r="V60" s="57"/>
      <c r="W60" s="57"/>
      <c r="X60" s="57"/>
      <c r="Y60" s="57"/>
      <c r="Z60" s="57"/>
    </row>
    <row r="61" spans="1:27" ht="27.75" customHeight="1">
      <c r="A61" s="55" t="s">
        <v>125</v>
      </c>
      <c r="B61" s="55">
        <v>211.5</v>
      </c>
      <c r="C61" s="55" t="s">
        <v>285</v>
      </c>
      <c r="D61" s="56">
        <f t="shared" si="21"/>
        <v>93700</v>
      </c>
      <c r="E61" s="56">
        <f t="shared" ref="E61:E70" si="25">SUM(F61:J61)</f>
        <v>0</v>
      </c>
      <c r="F61" s="57"/>
      <c r="G61" s="57"/>
      <c r="H61" s="57"/>
      <c r="I61" s="57"/>
      <c r="J61" s="57"/>
      <c r="K61" s="56">
        <f t="shared" ref="K61:K70" si="26">SUM(L61:R61)</f>
        <v>93700</v>
      </c>
      <c r="L61" s="57"/>
      <c r="M61" s="57"/>
      <c r="N61" s="57"/>
      <c r="O61" s="57"/>
      <c r="P61" s="57"/>
      <c r="Q61" s="57">
        <v>93700</v>
      </c>
      <c r="R61" s="57"/>
      <c r="S61" s="57"/>
      <c r="T61" s="56">
        <f t="shared" si="24"/>
        <v>0</v>
      </c>
      <c r="U61" s="57"/>
      <c r="V61" s="57"/>
      <c r="W61" s="57"/>
      <c r="X61" s="57"/>
      <c r="Y61" s="57"/>
      <c r="Z61" s="57"/>
    </row>
    <row r="62" spans="1:27" hidden="1">
      <c r="A62" s="55" t="s">
        <v>126</v>
      </c>
      <c r="B62" s="55">
        <v>211.6</v>
      </c>
      <c r="C62" s="55" t="s">
        <v>127</v>
      </c>
      <c r="D62" s="56">
        <f t="shared" si="21"/>
        <v>0</v>
      </c>
      <c r="E62" s="56">
        <f t="shared" si="25"/>
        <v>0</v>
      </c>
      <c r="F62" s="57"/>
      <c r="G62" s="57"/>
      <c r="H62" s="57"/>
      <c r="I62" s="57"/>
      <c r="J62" s="57"/>
      <c r="K62" s="56">
        <f t="shared" si="26"/>
        <v>0</v>
      </c>
      <c r="L62" s="57"/>
      <c r="M62" s="57"/>
      <c r="N62" s="57"/>
      <c r="O62" s="57"/>
      <c r="P62" s="57"/>
      <c r="Q62" s="57"/>
      <c r="R62" s="57"/>
      <c r="S62" s="57"/>
      <c r="T62" s="56">
        <f t="shared" si="24"/>
        <v>0</v>
      </c>
      <c r="U62" s="57"/>
      <c r="V62" s="57"/>
      <c r="W62" s="57"/>
      <c r="X62" s="57"/>
      <c r="Y62" s="57"/>
      <c r="Z62" s="57"/>
    </row>
    <row r="63" spans="1:27" ht="27" customHeight="1">
      <c r="A63" s="55" t="s">
        <v>128</v>
      </c>
      <c r="B63" s="55">
        <v>211.7</v>
      </c>
      <c r="C63" s="55" t="s">
        <v>286</v>
      </c>
      <c r="D63" s="56">
        <f t="shared" si="21"/>
        <v>67000</v>
      </c>
      <c r="E63" s="56">
        <f t="shared" si="25"/>
        <v>0</v>
      </c>
      <c r="F63" s="57"/>
      <c r="G63" s="57"/>
      <c r="H63" s="57"/>
      <c r="I63" s="57"/>
      <c r="J63" s="57"/>
      <c r="K63" s="56">
        <f t="shared" si="26"/>
        <v>67000</v>
      </c>
      <c r="L63" s="57"/>
      <c r="M63" s="57"/>
      <c r="N63" s="57"/>
      <c r="O63" s="57"/>
      <c r="P63" s="57"/>
      <c r="Q63" s="57">
        <v>67000</v>
      </c>
      <c r="R63" s="57"/>
      <c r="S63" s="57"/>
      <c r="T63" s="56">
        <f t="shared" si="24"/>
        <v>0</v>
      </c>
      <c r="U63" s="57"/>
      <c r="V63" s="57"/>
      <c r="W63" s="57"/>
      <c r="X63" s="57"/>
      <c r="Y63" s="57"/>
      <c r="Z63" s="57"/>
    </row>
    <row r="64" spans="1:27" hidden="1">
      <c r="A64" s="55" t="s">
        <v>129</v>
      </c>
      <c r="B64" s="55">
        <v>211.8</v>
      </c>
      <c r="C64" s="55" t="s">
        <v>287</v>
      </c>
      <c r="D64" s="56">
        <f t="shared" si="21"/>
        <v>0</v>
      </c>
      <c r="E64" s="56">
        <f t="shared" si="25"/>
        <v>0</v>
      </c>
      <c r="F64" s="57"/>
      <c r="G64" s="57"/>
      <c r="H64" s="57"/>
      <c r="I64" s="57"/>
      <c r="J64" s="57"/>
      <c r="K64" s="56">
        <f t="shared" si="26"/>
        <v>0</v>
      </c>
      <c r="L64" s="57"/>
      <c r="M64" s="57"/>
      <c r="N64" s="57"/>
      <c r="O64" s="57"/>
      <c r="P64" s="57"/>
      <c r="Q64" s="57"/>
      <c r="R64" s="57"/>
      <c r="S64" s="57"/>
      <c r="T64" s="56">
        <f t="shared" si="24"/>
        <v>0</v>
      </c>
      <c r="U64" s="57"/>
      <c r="V64" s="57"/>
      <c r="W64" s="57"/>
      <c r="X64" s="57"/>
      <c r="Y64" s="57"/>
      <c r="Z64" s="57"/>
    </row>
    <row r="65" spans="1:26" ht="89.25" hidden="1">
      <c r="A65" s="55" t="s">
        <v>130</v>
      </c>
      <c r="B65" s="55">
        <v>211.9</v>
      </c>
      <c r="C65" s="55" t="s">
        <v>131</v>
      </c>
      <c r="D65" s="56">
        <f t="shared" si="21"/>
        <v>0</v>
      </c>
      <c r="E65" s="56">
        <f t="shared" si="25"/>
        <v>0</v>
      </c>
      <c r="F65" s="57"/>
      <c r="G65" s="57"/>
      <c r="H65" s="57"/>
      <c r="I65" s="57"/>
      <c r="J65" s="57"/>
      <c r="K65" s="56">
        <f t="shared" si="26"/>
        <v>0</v>
      </c>
      <c r="L65" s="57"/>
      <c r="M65" s="57"/>
      <c r="N65" s="57"/>
      <c r="O65" s="57"/>
      <c r="P65" s="57"/>
      <c r="Q65" s="57"/>
      <c r="R65" s="57"/>
      <c r="S65" s="57"/>
      <c r="T65" s="56">
        <f t="shared" si="24"/>
        <v>0</v>
      </c>
      <c r="U65" s="57"/>
      <c r="V65" s="57"/>
      <c r="W65" s="57"/>
      <c r="X65" s="57"/>
      <c r="Y65" s="57"/>
      <c r="Z65" s="57"/>
    </row>
    <row r="66" spans="1:26" ht="76.5">
      <c r="A66" s="55" t="s">
        <v>132</v>
      </c>
      <c r="B66" s="55">
        <v>211.1</v>
      </c>
      <c r="C66" s="55" t="s">
        <v>133</v>
      </c>
      <c r="D66" s="56">
        <f t="shared" si="21"/>
        <v>898100</v>
      </c>
      <c r="E66" s="56">
        <f t="shared" si="25"/>
        <v>0</v>
      </c>
      <c r="F66" s="57"/>
      <c r="G66" s="57"/>
      <c r="H66" s="57"/>
      <c r="I66" s="57"/>
      <c r="J66" s="57"/>
      <c r="K66" s="56">
        <f t="shared" si="26"/>
        <v>898100</v>
      </c>
      <c r="L66" s="57"/>
      <c r="M66" s="57"/>
      <c r="N66" s="57"/>
      <c r="O66" s="57"/>
      <c r="P66" s="57"/>
      <c r="Q66" s="57">
        <v>898100</v>
      </c>
      <c r="R66" s="57"/>
      <c r="S66" s="57"/>
      <c r="T66" s="56">
        <f t="shared" si="24"/>
        <v>0</v>
      </c>
      <c r="U66" s="57"/>
      <c r="V66" s="57"/>
      <c r="W66" s="57"/>
      <c r="X66" s="57"/>
      <c r="Y66" s="57"/>
      <c r="Z66" s="57"/>
    </row>
    <row r="67" spans="1:26" ht="24.75" customHeight="1">
      <c r="A67" s="55" t="s">
        <v>134</v>
      </c>
      <c r="B67" s="55">
        <v>211.11</v>
      </c>
      <c r="C67" s="55" t="s">
        <v>288</v>
      </c>
      <c r="D67" s="56">
        <f t="shared" si="21"/>
        <v>7147000</v>
      </c>
      <c r="E67" s="56">
        <f t="shared" si="25"/>
        <v>7147000</v>
      </c>
      <c r="F67" s="57"/>
      <c r="G67" s="57"/>
      <c r="H67" s="57">
        <f>7256300-109300</f>
        <v>7147000</v>
      </c>
      <c r="I67" s="57"/>
      <c r="J67" s="57"/>
      <c r="K67" s="56">
        <f t="shared" si="26"/>
        <v>0</v>
      </c>
      <c r="L67" s="57"/>
      <c r="M67" s="57"/>
      <c r="N67" s="57"/>
      <c r="O67" s="57"/>
      <c r="P67" s="57"/>
      <c r="Q67" s="57"/>
      <c r="R67" s="57"/>
      <c r="S67" s="57"/>
      <c r="T67" s="56">
        <f>SUM(U67:Z67)</f>
        <v>0</v>
      </c>
      <c r="U67" s="57"/>
      <c r="V67" s="57"/>
      <c r="W67" s="57"/>
      <c r="X67" s="57"/>
      <c r="Y67" s="57"/>
      <c r="Z67" s="57"/>
    </row>
    <row r="68" spans="1:26" ht="25.5" hidden="1">
      <c r="A68" s="55" t="s">
        <v>135</v>
      </c>
      <c r="B68" s="55">
        <v>220</v>
      </c>
      <c r="C68" s="55">
        <v>300</v>
      </c>
      <c r="D68" s="56">
        <f t="shared" si="21"/>
        <v>0</v>
      </c>
      <c r="E68" s="56">
        <f t="shared" si="25"/>
        <v>0</v>
      </c>
      <c r="F68" s="56">
        <f>F70</f>
        <v>0</v>
      </c>
      <c r="G68" s="56">
        <f t="shared" ref="G68:Z68" si="27">G70</f>
        <v>0</v>
      </c>
      <c r="H68" s="56">
        <f t="shared" si="27"/>
        <v>0</v>
      </c>
      <c r="I68" s="56">
        <f t="shared" si="27"/>
        <v>0</v>
      </c>
      <c r="J68" s="56">
        <f t="shared" si="27"/>
        <v>0</v>
      </c>
      <c r="K68" s="56">
        <f t="shared" si="26"/>
        <v>0</v>
      </c>
      <c r="L68" s="56">
        <f t="shared" si="27"/>
        <v>0</v>
      </c>
      <c r="M68" s="56">
        <f t="shared" si="27"/>
        <v>0</v>
      </c>
      <c r="N68" s="56">
        <f t="shared" si="27"/>
        <v>0</v>
      </c>
      <c r="O68" s="56">
        <f t="shared" si="27"/>
        <v>0</v>
      </c>
      <c r="P68" s="56">
        <f t="shared" si="27"/>
        <v>0</v>
      </c>
      <c r="Q68" s="56">
        <f t="shared" si="27"/>
        <v>0</v>
      </c>
      <c r="R68" s="56">
        <f t="shared" si="27"/>
        <v>0</v>
      </c>
      <c r="S68" s="56">
        <f t="shared" si="27"/>
        <v>0</v>
      </c>
      <c r="T68" s="56">
        <f>SUM(U68:Z68)</f>
        <v>0</v>
      </c>
      <c r="U68" s="56">
        <f t="shared" si="27"/>
        <v>0</v>
      </c>
      <c r="V68" s="56">
        <f t="shared" si="27"/>
        <v>0</v>
      </c>
      <c r="W68" s="56">
        <f t="shared" si="27"/>
        <v>0</v>
      </c>
      <c r="X68" s="56">
        <f t="shared" si="27"/>
        <v>0</v>
      </c>
      <c r="Y68" s="56">
        <f t="shared" si="27"/>
        <v>0</v>
      </c>
      <c r="Z68" s="56">
        <f t="shared" si="27"/>
        <v>0</v>
      </c>
    </row>
    <row r="69" spans="1:26" hidden="1">
      <c r="A69" s="55" t="s">
        <v>4</v>
      </c>
      <c r="B69" s="55"/>
      <c r="C69" s="55"/>
      <c r="D69" s="56"/>
      <c r="E69" s="56"/>
      <c r="F69" s="57"/>
      <c r="G69" s="57"/>
      <c r="H69" s="57"/>
      <c r="I69" s="57"/>
      <c r="J69" s="57"/>
      <c r="K69" s="56"/>
      <c r="L69" s="57"/>
      <c r="M69" s="57"/>
      <c r="N69" s="57"/>
      <c r="O69" s="57"/>
      <c r="P69" s="57"/>
      <c r="Q69" s="57"/>
      <c r="R69" s="57"/>
      <c r="S69" s="57"/>
      <c r="T69" s="56"/>
      <c r="U69" s="57"/>
      <c r="V69" s="57"/>
      <c r="W69" s="57"/>
      <c r="X69" s="57"/>
      <c r="Y69" s="57"/>
      <c r="Z69" s="57"/>
    </row>
    <row r="70" spans="1:26" ht="51" hidden="1">
      <c r="A70" s="55" t="s">
        <v>136</v>
      </c>
      <c r="B70" s="55">
        <v>221</v>
      </c>
      <c r="C70" s="55">
        <v>320</v>
      </c>
      <c r="D70" s="56">
        <f>E70+K70+S70+T70</f>
        <v>0</v>
      </c>
      <c r="E70" s="56">
        <f t="shared" si="25"/>
        <v>0</v>
      </c>
      <c r="F70" s="56">
        <f>SUM(F72:F77)</f>
        <v>0</v>
      </c>
      <c r="G70" s="56">
        <f t="shared" ref="G70:J70" si="28">SUM(G72:G77)</f>
        <v>0</v>
      </c>
      <c r="H70" s="56">
        <f t="shared" si="28"/>
        <v>0</v>
      </c>
      <c r="I70" s="56">
        <f t="shared" si="28"/>
        <v>0</v>
      </c>
      <c r="J70" s="56">
        <f t="shared" si="28"/>
        <v>0</v>
      </c>
      <c r="K70" s="56">
        <f t="shared" si="26"/>
        <v>0</v>
      </c>
      <c r="L70" s="56">
        <f t="shared" ref="L70:S70" si="29">SUM(L72:L77)</f>
        <v>0</v>
      </c>
      <c r="M70" s="56">
        <f t="shared" si="29"/>
        <v>0</v>
      </c>
      <c r="N70" s="56">
        <f t="shared" si="29"/>
        <v>0</v>
      </c>
      <c r="O70" s="56">
        <f t="shared" si="29"/>
        <v>0</v>
      </c>
      <c r="P70" s="56">
        <f t="shared" si="29"/>
        <v>0</v>
      </c>
      <c r="Q70" s="56">
        <f t="shared" ref="Q70" si="30">SUM(Q72:Q77)</f>
        <v>0</v>
      </c>
      <c r="R70" s="56">
        <f t="shared" si="29"/>
        <v>0</v>
      </c>
      <c r="S70" s="56">
        <f t="shared" si="29"/>
        <v>0</v>
      </c>
      <c r="T70" s="56">
        <f>SUM(U70:Z70)</f>
        <v>0</v>
      </c>
      <c r="U70" s="56">
        <f t="shared" ref="U70:Z70" si="31">SUM(U72:U77)</f>
        <v>0</v>
      </c>
      <c r="V70" s="56">
        <f t="shared" si="31"/>
        <v>0</v>
      </c>
      <c r="W70" s="56">
        <f t="shared" si="31"/>
        <v>0</v>
      </c>
      <c r="X70" s="56">
        <f t="shared" si="31"/>
        <v>0</v>
      </c>
      <c r="Y70" s="56">
        <f t="shared" si="31"/>
        <v>0</v>
      </c>
      <c r="Z70" s="56">
        <f t="shared" si="31"/>
        <v>0</v>
      </c>
    </row>
    <row r="71" spans="1:26" hidden="1">
      <c r="A71" s="55" t="s">
        <v>2</v>
      </c>
      <c r="B71" s="67"/>
      <c r="C71" s="67"/>
      <c r="D71" s="56"/>
      <c r="E71" s="56"/>
      <c r="F71" s="57"/>
      <c r="G71" s="57"/>
      <c r="H71" s="57"/>
      <c r="I71" s="57"/>
      <c r="J71" s="57"/>
      <c r="K71" s="56"/>
      <c r="L71" s="57"/>
      <c r="M71" s="57"/>
      <c r="N71" s="57"/>
      <c r="O71" s="57"/>
      <c r="P71" s="57"/>
      <c r="Q71" s="57"/>
      <c r="R71" s="57"/>
      <c r="S71" s="57"/>
      <c r="T71" s="56"/>
      <c r="U71" s="57"/>
      <c r="V71" s="57"/>
      <c r="W71" s="57"/>
      <c r="X71" s="57"/>
      <c r="Y71" s="57"/>
      <c r="Z71" s="57"/>
    </row>
    <row r="72" spans="1:26" ht="25.5" hidden="1">
      <c r="A72" s="55" t="s">
        <v>137</v>
      </c>
      <c r="B72" s="55">
        <v>221.1</v>
      </c>
      <c r="C72" s="55" t="s">
        <v>138</v>
      </c>
      <c r="D72" s="56">
        <f t="shared" ref="D72:D78" si="32">E72+K72+S72+T72</f>
        <v>0</v>
      </c>
      <c r="E72" s="56">
        <f t="shared" ref="E72:E78" si="33">SUM(F72:J72)</f>
        <v>0</v>
      </c>
      <c r="F72" s="57"/>
      <c r="G72" s="57"/>
      <c r="H72" s="57"/>
      <c r="I72" s="57"/>
      <c r="J72" s="57"/>
      <c r="K72" s="56">
        <f t="shared" ref="K72:K78" si="34">SUM(L72:R72)</f>
        <v>0</v>
      </c>
      <c r="L72" s="57"/>
      <c r="M72" s="57"/>
      <c r="N72" s="57"/>
      <c r="O72" s="57"/>
      <c r="P72" s="57"/>
      <c r="Q72" s="57"/>
      <c r="R72" s="57"/>
      <c r="S72" s="57"/>
      <c r="T72" s="56">
        <f t="shared" ref="T72:T78" si="35">SUM(U72:Z72)</f>
        <v>0</v>
      </c>
      <c r="U72" s="57"/>
      <c r="V72" s="57"/>
      <c r="W72" s="57"/>
      <c r="X72" s="57"/>
      <c r="Y72" s="57"/>
      <c r="Z72" s="57"/>
    </row>
    <row r="73" spans="1:26" ht="25.5" hidden="1">
      <c r="A73" s="55" t="s">
        <v>319</v>
      </c>
      <c r="B73" s="55">
        <v>221.2</v>
      </c>
      <c r="C73" s="55" t="s">
        <v>139</v>
      </c>
      <c r="D73" s="56">
        <f t="shared" si="32"/>
        <v>0</v>
      </c>
      <c r="E73" s="56">
        <f t="shared" si="33"/>
        <v>0</v>
      </c>
      <c r="F73" s="57"/>
      <c r="G73" s="57"/>
      <c r="H73" s="57"/>
      <c r="I73" s="57"/>
      <c r="J73" s="57"/>
      <c r="K73" s="56">
        <f t="shared" si="34"/>
        <v>0</v>
      </c>
      <c r="L73" s="57"/>
      <c r="M73" s="57"/>
      <c r="N73" s="57"/>
      <c r="O73" s="57"/>
      <c r="P73" s="57"/>
      <c r="Q73" s="57"/>
      <c r="R73" s="57"/>
      <c r="S73" s="57"/>
      <c r="T73" s="56">
        <f t="shared" si="35"/>
        <v>0</v>
      </c>
      <c r="U73" s="57"/>
      <c r="V73" s="57"/>
      <c r="W73" s="57"/>
      <c r="X73" s="57"/>
      <c r="Y73" s="57"/>
      <c r="Z73" s="57"/>
    </row>
    <row r="74" spans="1:26" ht="51" hidden="1">
      <c r="A74" s="55" t="s">
        <v>140</v>
      </c>
      <c r="B74" s="55">
        <v>221.3</v>
      </c>
      <c r="C74" s="55" t="s">
        <v>141</v>
      </c>
      <c r="D74" s="56">
        <f t="shared" si="32"/>
        <v>0</v>
      </c>
      <c r="E74" s="56">
        <f t="shared" si="33"/>
        <v>0</v>
      </c>
      <c r="F74" s="57"/>
      <c r="G74" s="57"/>
      <c r="H74" s="57"/>
      <c r="I74" s="57"/>
      <c r="J74" s="57"/>
      <c r="K74" s="56">
        <f t="shared" si="34"/>
        <v>0</v>
      </c>
      <c r="L74" s="57"/>
      <c r="M74" s="57"/>
      <c r="N74" s="57"/>
      <c r="O74" s="57"/>
      <c r="P74" s="57"/>
      <c r="Q74" s="57"/>
      <c r="R74" s="57"/>
      <c r="S74" s="57"/>
      <c r="T74" s="56">
        <f t="shared" si="35"/>
        <v>0</v>
      </c>
      <c r="U74" s="57"/>
      <c r="V74" s="57"/>
      <c r="W74" s="57"/>
      <c r="X74" s="57"/>
      <c r="Y74" s="57"/>
      <c r="Z74" s="57"/>
    </row>
    <row r="75" spans="1:26" hidden="1">
      <c r="A75" s="55" t="s">
        <v>142</v>
      </c>
      <c r="B75" s="55">
        <v>222</v>
      </c>
      <c r="C75" s="55" t="s">
        <v>143</v>
      </c>
      <c r="D75" s="56">
        <f t="shared" si="32"/>
        <v>0</v>
      </c>
      <c r="E75" s="56">
        <f t="shared" si="33"/>
        <v>0</v>
      </c>
      <c r="F75" s="57"/>
      <c r="G75" s="57"/>
      <c r="H75" s="57"/>
      <c r="I75" s="57"/>
      <c r="J75" s="57"/>
      <c r="K75" s="56">
        <f t="shared" si="34"/>
        <v>0</v>
      </c>
      <c r="L75" s="57"/>
      <c r="M75" s="57"/>
      <c r="N75" s="57"/>
      <c r="O75" s="57"/>
      <c r="P75" s="57"/>
      <c r="Q75" s="57"/>
      <c r="R75" s="57"/>
      <c r="S75" s="57"/>
      <c r="T75" s="56">
        <f t="shared" si="35"/>
        <v>0</v>
      </c>
      <c r="U75" s="57"/>
      <c r="V75" s="57"/>
      <c r="W75" s="57"/>
      <c r="X75" s="57"/>
      <c r="Y75" s="57"/>
      <c r="Z75" s="57"/>
    </row>
    <row r="76" spans="1:26" hidden="1">
      <c r="A76" s="55" t="s">
        <v>144</v>
      </c>
      <c r="B76" s="55">
        <v>223</v>
      </c>
      <c r="C76" s="55" t="s">
        <v>145</v>
      </c>
      <c r="D76" s="56">
        <f t="shared" si="32"/>
        <v>0</v>
      </c>
      <c r="E76" s="56">
        <f t="shared" si="33"/>
        <v>0</v>
      </c>
      <c r="F76" s="57"/>
      <c r="G76" s="57"/>
      <c r="H76" s="57"/>
      <c r="I76" s="57"/>
      <c r="J76" s="57"/>
      <c r="K76" s="56">
        <f t="shared" si="34"/>
        <v>0</v>
      </c>
      <c r="L76" s="57"/>
      <c r="M76" s="57"/>
      <c r="N76" s="57"/>
      <c r="O76" s="57"/>
      <c r="P76" s="57"/>
      <c r="Q76" s="57"/>
      <c r="R76" s="57"/>
      <c r="S76" s="57"/>
      <c r="T76" s="56">
        <f t="shared" si="35"/>
        <v>0</v>
      </c>
      <c r="U76" s="57"/>
      <c r="V76" s="57"/>
      <c r="W76" s="57"/>
      <c r="X76" s="57"/>
      <c r="Y76" s="57"/>
      <c r="Z76" s="57"/>
    </row>
    <row r="77" spans="1:26" hidden="1">
      <c r="A77" s="55" t="s">
        <v>146</v>
      </c>
      <c r="B77" s="55">
        <v>224</v>
      </c>
      <c r="C77" s="55" t="s">
        <v>147</v>
      </c>
      <c r="D77" s="56">
        <f t="shared" si="32"/>
        <v>0</v>
      </c>
      <c r="E77" s="56">
        <f t="shared" si="33"/>
        <v>0</v>
      </c>
      <c r="F77" s="57"/>
      <c r="G77" s="57"/>
      <c r="H77" s="57"/>
      <c r="I77" s="57"/>
      <c r="J77" s="57"/>
      <c r="K77" s="56">
        <f t="shared" si="34"/>
        <v>0</v>
      </c>
      <c r="L77" s="57"/>
      <c r="M77" s="57"/>
      <c r="N77" s="57"/>
      <c r="O77" s="57"/>
      <c r="P77" s="57"/>
      <c r="Q77" s="57"/>
      <c r="R77" s="57"/>
      <c r="S77" s="57"/>
      <c r="T77" s="56">
        <f t="shared" si="35"/>
        <v>0</v>
      </c>
      <c r="U77" s="57"/>
      <c r="V77" s="57"/>
      <c r="W77" s="57"/>
      <c r="X77" s="57"/>
      <c r="Y77" s="57"/>
      <c r="Z77" s="57"/>
    </row>
    <row r="78" spans="1:26" ht="25.5">
      <c r="A78" s="55" t="s">
        <v>148</v>
      </c>
      <c r="B78" s="55">
        <v>230</v>
      </c>
      <c r="C78" s="55">
        <v>800</v>
      </c>
      <c r="D78" s="56">
        <f t="shared" si="32"/>
        <v>1300</v>
      </c>
      <c r="E78" s="56">
        <f t="shared" si="33"/>
        <v>0</v>
      </c>
      <c r="F78" s="56">
        <f>F80+F83</f>
        <v>0</v>
      </c>
      <c r="G78" s="56">
        <f t="shared" ref="G78:J78" si="36">G80+G83</f>
        <v>0</v>
      </c>
      <c r="H78" s="56">
        <f t="shared" si="36"/>
        <v>0</v>
      </c>
      <c r="I78" s="56">
        <f t="shared" si="36"/>
        <v>0</v>
      </c>
      <c r="J78" s="56">
        <f t="shared" si="36"/>
        <v>0</v>
      </c>
      <c r="K78" s="56">
        <f t="shared" si="34"/>
        <v>1300</v>
      </c>
      <c r="L78" s="56">
        <f t="shared" ref="L78:S78" si="37">L80+L83</f>
        <v>0</v>
      </c>
      <c r="M78" s="56">
        <f t="shared" si="37"/>
        <v>1300</v>
      </c>
      <c r="N78" s="56">
        <f t="shared" si="37"/>
        <v>0</v>
      </c>
      <c r="O78" s="56">
        <f t="shared" si="37"/>
        <v>0</v>
      </c>
      <c r="P78" s="56">
        <f t="shared" si="37"/>
        <v>0</v>
      </c>
      <c r="Q78" s="56">
        <f t="shared" si="37"/>
        <v>0</v>
      </c>
      <c r="R78" s="56">
        <f t="shared" si="37"/>
        <v>0</v>
      </c>
      <c r="S78" s="56">
        <f t="shared" si="37"/>
        <v>0</v>
      </c>
      <c r="T78" s="56">
        <f t="shared" si="35"/>
        <v>0</v>
      </c>
      <c r="U78" s="56">
        <f t="shared" ref="U78:Z78" si="38">U80+U83</f>
        <v>0</v>
      </c>
      <c r="V78" s="56">
        <f t="shared" si="38"/>
        <v>0</v>
      </c>
      <c r="W78" s="56">
        <f t="shared" si="38"/>
        <v>0</v>
      </c>
      <c r="X78" s="56">
        <f t="shared" si="38"/>
        <v>0</v>
      </c>
      <c r="Y78" s="56">
        <f t="shared" si="38"/>
        <v>0</v>
      </c>
      <c r="Z78" s="56">
        <f t="shared" si="38"/>
        <v>0</v>
      </c>
    </row>
    <row r="79" spans="1:26">
      <c r="A79" s="55" t="s">
        <v>4</v>
      </c>
      <c r="B79" s="67"/>
      <c r="C79" s="67"/>
      <c r="D79" s="56"/>
      <c r="E79" s="56"/>
      <c r="F79" s="57"/>
      <c r="G79" s="57"/>
      <c r="H79" s="57"/>
      <c r="I79" s="57"/>
      <c r="J79" s="57"/>
      <c r="K79" s="56"/>
      <c r="L79" s="57"/>
      <c r="M79" s="57"/>
      <c r="N79" s="57"/>
      <c r="O79" s="57"/>
      <c r="P79" s="57"/>
      <c r="Q79" s="57"/>
      <c r="R79" s="57"/>
      <c r="S79" s="57"/>
      <c r="T79" s="56"/>
      <c r="U79" s="57"/>
      <c r="V79" s="57"/>
      <c r="W79" s="57"/>
      <c r="X79" s="57"/>
      <c r="Y79" s="57"/>
      <c r="Z79" s="57"/>
    </row>
    <row r="80" spans="1:26" ht="25.5" hidden="1">
      <c r="A80" s="55" t="s">
        <v>149</v>
      </c>
      <c r="B80" s="55">
        <v>231</v>
      </c>
      <c r="C80" s="55">
        <v>830</v>
      </c>
      <c r="D80" s="56">
        <f>E80+K80+S80+T80</f>
        <v>0</v>
      </c>
      <c r="E80" s="56">
        <f>SUM(F80:J80)</f>
        <v>0</v>
      </c>
      <c r="F80" s="56">
        <f>F82</f>
        <v>0</v>
      </c>
      <c r="G80" s="56">
        <f t="shared" ref="G80:J80" si="39">G82</f>
        <v>0</v>
      </c>
      <c r="H80" s="56">
        <f t="shared" si="39"/>
        <v>0</v>
      </c>
      <c r="I80" s="56">
        <f t="shared" si="39"/>
        <v>0</v>
      </c>
      <c r="J80" s="56">
        <f t="shared" si="39"/>
        <v>0</v>
      </c>
      <c r="K80" s="56">
        <f>SUM(L80:R80)</f>
        <v>0</v>
      </c>
      <c r="L80" s="56">
        <f t="shared" ref="L80:S80" si="40">L82</f>
        <v>0</v>
      </c>
      <c r="M80" s="56">
        <f t="shared" si="40"/>
        <v>0</v>
      </c>
      <c r="N80" s="56">
        <f t="shared" si="40"/>
        <v>0</v>
      </c>
      <c r="O80" s="56">
        <f t="shared" si="40"/>
        <v>0</v>
      </c>
      <c r="P80" s="56">
        <f t="shared" si="40"/>
        <v>0</v>
      </c>
      <c r="Q80" s="56">
        <f t="shared" si="40"/>
        <v>0</v>
      </c>
      <c r="R80" s="56">
        <f t="shared" si="40"/>
        <v>0</v>
      </c>
      <c r="S80" s="56">
        <f t="shared" si="40"/>
        <v>0</v>
      </c>
      <c r="T80" s="56">
        <f>SUM(U80:Z80)</f>
        <v>0</v>
      </c>
      <c r="U80" s="56">
        <f t="shared" ref="U80:Z80" si="41">U82</f>
        <v>0</v>
      </c>
      <c r="V80" s="56">
        <f t="shared" si="41"/>
        <v>0</v>
      </c>
      <c r="W80" s="56">
        <f t="shared" si="41"/>
        <v>0</v>
      </c>
      <c r="X80" s="56">
        <f t="shared" si="41"/>
        <v>0</v>
      </c>
      <c r="Y80" s="56">
        <f t="shared" si="41"/>
        <v>0</v>
      </c>
      <c r="Z80" s="56">
        <f t="shared" si="41"/>
        <v>0</v>
      </c>
    </row>
    <row r="81" spans="1:26" hidden="1">
      <c r="A81" s="55" t="s">
        <v>2</v>
      </c>
      <c r="B81" s="71"/>
      <c r="C81" s="71"/>
      <c r="D81" s="56"/>
      <c r="E81" s="72"/>
      <c r="F81" s="73"/>
      <c r="G81" s="73"/>
      <c r="H81" s="73"/>
      <c r="I81" s="73"/>
      <c r="J81" s="73"/>
      <c r="K81" s="72"/>
      <c r="L81" s="73"/>
      <c r="M81" s="73"/>
      <c r="N81" s="73"/>
      <c r="O81" s="73"/>
      <c r="P81" s="73"/>
      <c r="Q81" s="73"/>
      <c r="R81" s="73"/>
      <c r="S81" s="73"/>
      <c r="T81" s="72"/>
      <c r="U81" s="73"/>
      <c r="V81" s="73"/>
      <c r="W81" s="73"/>
      <c r="X81" s="73"/>
      <c r="Y81" s="73"/>
      <c r="Z81" s="73"/>
    </row>
    <row r="82" spans="1:26" ht="63.75" hidden="1">
      <c r="A82" s="55" t="s">
        <v>150</v>
      </c>
      <c r="B82" s="55">
        <v>231.1</v>
      </c>
      <c r="C82" s="55" t="s">
        <v>151</v>
      </c>
      <c r="D82" s="56">
        <f>E82+K82+S82+T82</f>
        <v>0</v>
      </c>
      <c r="E82" s="56">
        <f t="shared" ref="E82:E83" si="42">SUM(F82:J82)</f>
        <v>0</v>
      </c>
      <c r="F82" s="57"/>
      <c r="G82" s="57"/>
      <c r="H82" s="57"/>
      <c r="I82" s="57"/>
      <c r="J82" s="57"/>
      <c r="K82" s="56">
        <f t="shared" ref="K82:K83" si="43">SUM(L82:R82)</f>
        <v>0</v>
      </c>
      <c r="L82" s="57"/>
      <c r="M82" s="57"/>
      <c r="N82" s="57"/>
      <c r="O82" s="57"/>
      <c r="P82" s="57"/>
      <c r="Q82" s="57"/>
      <c r="R82" s="57"/>
      <c r="S82" s="57"/>
      <c r="T82" s="56">
        <f>SUM(U82:Z82)</f>
        <v>0</v>
      </c>
      <c r="U82" s="57"/>
      <c r="V82" s="57"/>
      <c r="W82" s="57"/>
      <c r="X82" s="57"/>
      <c r="Y82" s="57"/>
      <c r="Z82" s="57"/>
    </row>
    <row r="83" spans="1:26" ht="25.5">
      <c r="A83" s="55" t="s">
        <v>152</v>
      </c>
      <c r="B83" s="55">
        <v>232</v>
      </c>
      <c r="C83" s="55">
        <v>850</v>
      </c>
      <c r="D83" s="56">
        <f>E83+K83+S83+T83</f>
        <v>1300</v>
      </c>
      <c r="E83" s="56">
        <f t="shared" si="42"/>
        <v>0</v>
      </c>
      <c r="F83" s="56">
        <f>SUM(F85:F88)</f>
        <v>0</v>
      </c>
      <c r="G83" s="56">
        <f t="shared" ref="G83:J83" si="44">SUM(G85:G88)</f>
        <v>0</v>
      </c>
      <c r="H83" s="56">
        <f>SUM(H85:H88)</f>
        <v>0</v>
      </c>
      <c r="I83" s="56">
        <f t="shared" si="44"/>
        <v>0</v>
      </c>
      <c r="J83" s="56">
        <f t="shared" si="44"/>
        <v>0</v>
      </c>
      <c r="K83" s="56">
        <f t="shared" si="43"/>
        <v>1300</v>
      </c>
      <c r="L83" s="56">
        <f t="shared" ref="L83:S83" si="45">SUM(L85:L88)</f>
        <v>0</v>
      </c>
      <c r="M83" s="56">
        <f t="shared" si="45"/>
        <v>1300</v>
      </c>
      <c r="N83" s="56">
        <f t="shared" si="45"/>
        <v>0</v>
      </c>
      <c r="O83" s="56">
        <f t="shared" si="45"/>
        <v>0</v>
      </c>
      <c r="P83" s="56">
        <f t="shared" si="45"/>
        <v>0</v>
      </c>
      <c r="Q83" s="56">
        <f t="shared" si="45"/>
        <v>0</v>
      </c>
      <c r="R83" s="56">
        <f t="shared" si="45"/>
        <v>0</v>
      </c>
      <c r="S83" s="56">
        <f t="shared" si="45"/>
        <v>0</v>
      </c>
      <c r="T83" s="56">
        <f>SUM(U83:Z83)</f>
        <v>0</v>
      </c>
      <c r="U83" s="56">
        <f t="shared" ref="U83:Z83" si="46">SUM(U85:U88)</f>
        <v>0</v>
      </c>
      <c r="V83" s="56">
        <f t="shared" si="46"/>
        <v>0</v>
      </c>
      <c r="W83" s="56">
        <f t="shared" si="46"/>
        <v>0</v>
      </c>
      <c r="X83" s="56">
        <f t="shared" si="46"/>
        <v>0</v>
      </c>
      <c r="Y83" s="56">
        <f t="shared" si="46"/>
        <v>0</v>
      </c>
      <c r="Z83" s="56">
        <f t="shared" si="46"/>
        <v>0</v>
      </c>
    </row>
    <row r="84" spans="1:26">
      <c r="A84" s="55" t="s">
        <v>2</v>
      </c>
      <c r="B84" s="67"/>
      <c r="C84" s="67"/>
      <c r="D84" s="56"/>
      <c r="E84" s="56"/>
      <c r="F84" s="57"/>
      <c r="G84" s="57"/>
      <c r="H84" s="57"/>
      <c r="I84" s="57"/>
      <c r="J84" s="57"/>
      <c r="K84" s="56"/>
      <c r="L84" s="57"/>
      <c r="M84" s="57"/>
      <c r="N84" s="57"/>
      <c r="O84" s="57"/>
      <c r="P84" s="57"/>
      <c r="Q84" s="57"/>
      <c r="R84" s="57"/>
      <c r="S84" s="57"/>
      <c r="T84" s="56"/>
      <c r="U84" s="57"/>
      <c r="V84" s="57"/>
      <c r="W84" s="57"/>
      <c r="X84" s="57"/>
      <c r="Y84" s="57"/>
      <c r="Z84" s="57"/>
    </row>
    <row r="85" spans="1:26" ht="38.25">
      <c r="A85" s="55" t="s">
        <v>153</v>
      </c>
      <c r="B85" s="55">
        <v>232.1</v>
      </c>
      <c r="C85" s="55" t="s">
        <v>154</v>
      </c>
      <c r="D85" s="56">
        <f>E85+K85+S85+T85</f>
        <v>1300</v>
      </c>
      <c r="E85" s="56">
        <f t="shared" ref="E85:E88" si="47">SUM(F85:J85)</f>
        <v>0</v>
      </c>
      <c r="F85" s="57"/>
      <c r="G85" s="57"/>
      <c r="H85" s="57"/>
      <c r="I85" s="57"/>
      <c r="J85" s="57"/>
      <c r="K85" s="56">
        <f t="shared" ref="K85:K88" si="48">SUM(L85:R85)</f>
        <v>1300</v>
      </c>
      <c r="L85" s="57"/>
      <c r="M85" s="57">
        <v>1300</v>
      </c>
      <c r="N85" s="57"/>
      <c r="O85" s="57"/>
      <c r="P85" s="57"/>
      <c r="Q85" s="57"/>
      <c r="R85" s="57"/>
      <c r="S85" s="57"/>
      <c r="T85" s="56">
        <f>SUM(U85:Z85)</f>
        <v>0</v>
      </c>
      <c r="U85" s="57"/>
      <c r="V85" s="57"/>
      <c r="W85" s="57"/>
      <c r="X85" s="57"/>
      <c r="Y85" s="57"/>
      <c r="Z85" s="57"/>
    </row>
    <row r="86" spans="1:26" hidden="1">
      <c r="A86" s="55" t="s">
        <v>155</v>
      </c>
      <c r="B86" s="55">
        <v>232.2</v>
      </c>
      <c r="C86" s="55" t="s">
        <v>156</v>
      </c>
      <c r="D86" s="56">
        <f>E86+K86+S86+T86</f>
        <v>0</v>
      </c>
      <c r="E86" s="56">
        <f t="shared" si="47"/>
        <v>0</v>
      </c>
      <c r="F86" s="57"/>
      <c r="G86" s="57"/>
      <c r="H86" s="57"/>
      <c r="I86" s="57"/>
      <c r="J86" s="57"/>
      <c r="K86" s="56">
        <f t="shared" si="48"/>
        <v>0</v>
      </c>
      <c r="L86" s="57"/>
      <c r="M86" s="57"/>
      <c r="N86" s="57"/>
      <c r="O86" s="57"/>
      <c r="P86" s="57"/>
      <c r="Q86" s="57"/>
      <c r="R86" s="57"/>
      <c r="S86" s="57"/>
      <c r="T86" s="56">
        <f>SUM(U86:Z86)</f>
        <v>0</v>
      </c>
      <c r="U86" s="57"/>
      <c r="V86" s="57"/>
      <c r="W86" s="57"/>
      <c r="X86" s="57"/>
      <c r="Y86" s="57"/>
      <c r="Z86" s="57"/>
    </row>
    <row r="87" spans="1:26" ht="51" hidden="1">
      <c r="A87" s="55" t="s">
        <v>157</v>
      </c>
      <c r="B87" s="55">
        <v>232.3</v>
      </c>
      <c r="C87" s="55" t="s">
        <v>158</v>
      </c>
      <c r="D87" s="56">
        <f>E87+K87+S87+T87</f>
        <v>0</v>
      </c>
      <c r="E87" s="56">
        <f t="shared" si="47"/>
        <v>0</v>
      </c>
      <c r="F87" s="57"/>
      <c r="G87" s="57"/>
      <c r="H87" s="57"/>
      <c r="I87" s="57"/>
      <c r="J87" s="57"/>
      <c r="K87" s="56">
        <f t="shared" si="48"/>
        <v>0</v>
      </c>
      <c r="L87" s="57"/>
      <c r="M87" s="57"/>
      <c r="N87" s="57"/>
      <c r="O87" s="57"/>
      <c r="P87" s="57"/>
      <c r="Q87" s="57"/>
      <c r="R87" s="57"/>
      <c r="S87" s="57"/>
      <c r="T87" s="56">
        <f>SUM(U87:Z87)</f>
        <v>0</v>
      </c>
      <c r="U87" s="57"/>
      <c r="V87" s="57"/>
      <c r="W87" s="57"/>
      <c r="X87" s="57"/>
      <c r="Y87" s="57"/>
      <c r="Z87" s="57"/>
    </row>
    <row r="88" spans="1:26" hidden="1">
      <c r="A88" s="55" t="s">
        <v>159</v>
      </c>
      <c r="B88" s="55">
        <v>232.4</v>
      </c>
      <c r="C88" s="55" t="s">
        <v>160</v>
      </c>
      <c r="D88" s="56">
        <f>E88+K88+S88+T88</f>
        <v>0</v>
      </c>
      <c r="E88" s="56">
        <f t="shared" si="47"/>
        <v>0</v>
      </c>
      <c r="F88" s="57"/>
      <c r="G88" s="57"/>
      <c r="H88" s="57"/>
      <c r="I88" s="57"/>
      <c r="J88" s="57"/>
      <c r="K88" s="56">
        <f t="shared" si="48"/>
        <v>0</v>
      </c>
      <c r="L88" s="57"/>
      <c r="M88" s="57"/>
      <c r="N88" s="57"/>
      <c r="O88" s="57"/>
      <c r="P88" s="57"/>
      <c r="Q88" s="57"/>
      <c r="R88" s="57"/>
      <c r="S88" s="57"/>
      <c r="T88" s="56">
        <f>SUM(U88:Z88)</f>
        <v>0</v>
      </c>
      <c r="U88" s="57"/>
      <c r="V88" s="57"/>
      <c r="W88" s="57"/>
      <c r="X88" s="57"/>
      <c r="Y88" s="57"/>
      <c r="Z88" s="57"/>
    </row>
    <row r="89" spans="1:26" hidden="1">
      <c r="A89" s="55"/>
      <c r="B89" s="55"/>
      <c r="C89" s="55"/>
      <c r="D89" s="56"/>
      <c r="E89" s="56"/>
      <c r="F89" s="57"/>
      <c r="G89" s="57"/>
      <c r="H89" s="57"/>
      <c r="I89" s="57"/>
      <c r="J89" s="57"/>
      <c r="K89" s="56"/>
      <c r="L89" s="57"/>
      <c r="M89" s="57"/>
      <c r="N89" s="57"/>
      <c r="O89" s="57"/>
      <c r="P89" s="57"/>
      <c r="Q89" s="57"/>
      <c r="R89" s="57"/>
      <c r="S89" s="57"/>
      <c r="T89" s="56"/>
      <c r="U89" s="57"/>
      <c r="V89" s="57"/>
      <c r="W89" s="57"/>
      <c r="X89" s="57"/>
      <c r="Y89" s="57"/>
      <c r="Z89" s="57"/>
    </row>
    <row r="90" spans="1:26" ht="25.5" hidden="1">
      <c r="A90" s="55" t="s">
        <v>161</v>
      </c>
      <c r="B90" s="55">
        <v>240</v>
      </c>
      <c r="C90" s="55"/>
      <c r="D90" s="56">
        <f>E90+K90+S90+T90</f>
        <v>0</v>
      </c>
      <c r="E90" s="56"/>
      <c r="F90" s="57"/>
      <c r="G90" s="57"/>
      <c r="H90" s="57"/>
      <c r="I90" s="57"/>
      <c r="J90" s="57"/>
      <c r="K90" s="56"/>
      <c r="L90" s="57"/>
      <c r="M90" s="57"/>
      <c r="N90" s="57"/>
      <c r="O90" s="57"/>
      <c r="P90" s="57"/>
      <c r="Q90" s="57"/>
      <c r="R90" s="57"/>
      <c r="S90" s="57"/>
      <c r="T90" s="56">
        <f>SUM(U90:Z90)</f>
        <v>0</v>
      </c>
      <c r="U90" s="57"/>
      <c r="V90" s="57"/>
      <c r="W90" s="57"/>
      <c r="X90" s="57"/>
      <c r="Y90" s="57"/>
      <c r="Z90" s="57"/>
    </row>
    <row r="91" spans="1:26" hidden="1">
      <c r="A91" s="55"/>
      <c r="B91" s="55"/>
      <c r="C91" s="55"/>
      <c r="D91" s="56"/>
      <c r="E91" s="56"/>
      <c r="F91" s="57"/>
      <c r="G91" s="57"/>
      <c r="H91" s="57"/>
      <c r="I91" s="57"/>
      <c r="J91" s="57"/>
      <c r="K91" s="56"/>
      <c r="L91" s="57"/>
      <c r="M91" s="57"/>
      <c r="N91" s="57"/>
      <c r="O91" s="57"/>
      <c r="P91" s="57"/>
      <c r="Q91" s="57"/>
      <c r="R91" s="57"/>
      <c r="S91" s="57"/>
      <c r="T91" s="56"/>
      <c r="U91" s="57"/>
      <c r="V91" s="57"/>
      <c r="W91" s="57"/>
      <c r="X91" s="57"/>
      <c r="Y91" s="57"/>
      <c r="Z91" s="57"/>
    </row>
    <row r="92" spans="1:26" ht="38.25" hidden="1">
      <c r="A92" s="55" t="s">
        <v>162</v>
      </c>
      <c r="B92" s="55">
        <v>250</v>
      </c>
      <c r="C92" s="55"/>
      <c r="D92" s="56">
        <f>E92+K92+S92+T92</f>
        <v>0</v>
      </c>
      <c r="E92" s="56">
        <f>SUM(F92:J92)</f>
        <v>0</v>
      </c>
      <c r="F92" s="57"/>
      <c r="G92" s="57"/>
      <c r="H92" s="57"/>
      <c r="I92" s="57"/>
      <c r="J92" s="57"/>
      <c r="K92" s="56">
        <f>SUM(L92:R92)</f>
        <v>0</v>
      </c>
      <c r="L92" s="57"/>
      <c r="M92" s="57"/>
      <c r="N92" s="57"/>
      <c r="O92" s="57"/>
      <c r="P92" s="57"/>
      <c r="Q92" s="57"/>
      <c r="R92" s="57"/>
      <c r="S92" s="57"/>
      <c r="T92" s="56">
        <f>SUM(U92:Z92)</f>
        <v>0</v>
      </c>
      <c r="U92" s="57"/>
      <c r="V92" s="57"/>
      <c r="W92" s="57"/>
      <c r="X92" s="57"/>
      <c r="Y92" s="57"/>
      <c r="Z92" s="57"/>
    </row>
    <row r="93" spans="1:26">
      <c r="A93" s="55"/>
      <c r="B93" s="55"/>
      <c r="C93" s="55"/>
      <c r="D93" s="56"/>
      <c r="E93" s="56"/>
      <c r="F93" s="57"/>
      <c r="G93" s="57"/>
      <c r="H93" s="57"/>
      <c r="I93" s="57"/>
      <c r="J93" s="57"/>
      <c r="K93" s="56"/>
      <c r="L93" s="57"/>
      <c r="M93" s="57"/>
      <c r="N93" s="57"/>
      <c r="O93" s="57"/>
      <c r="P93" s="57"/>
      <c r="Q93" s="57"/>
      <c r="R93" s="57"/>
      <c r="S93" s="57"/>
      <c r="T93" s="56"/>
      <c r="U93" s="57"/>
      <c r="V93" s="57"/>
      <c r="W93" s="57"/>
      <c r="X93" s="57"/>
      <c r="Y93" s="57"/>
      <c r="Z93" s="57"/>
    </row>
    <row r="94" spans="1:26" ht="24.75" customHeight="1">
      <c r="A94" s="55" t="s">
        <v>163</v>
      </c>
      <c r="B94" s="55">
        <v>260</v>
      </c>
      <c r="C94" s="55">
        <v>200</v>
      </c>
      <c r="D94" s="56">
        <f>E94+K94+S94+T94</f>
        <v>2041700</v>
      </c>
      <c r="E94" s="56">
        <f>SUM(F94:J94)</f>
        <v>1254700</v>
      </c>
      <c r="F94" s="56">
        <f>F96</f>
        <v>0</v>
      </c>
      <c r="G94" s="56">
        <f t="shared" ref="G94:J94" si="49">G96</f>
        <v>0</v>
      </c>
      <c r="H94" s="56">
        <f t="shared" si="49"/>
        <v>1065300</v>
      </c>
      <c r="I94" s="56">
        <f t="shared" si="49"/>
        <v>0</v>
      </c>
      <c r="J94" s="56">
        <f t="shared" si="49"/>
        <v>189400</v>
      </c>
      <c r="K94" s="56">
        <f>SUM(L94:R94)</f>
        <v>752000</v>
      </c>
      <c r="L94" s="56">
        <f t="shared" ref="L94:S94" si="50">L96</f>
        <v>0</v>
      </c>
      <c r="M94" s="56">
        <f t="shared" si="50"/>
        <v>0</v>
      </c>
      <c r="N94" s="56">
        <f t="shared" si="50"/>
        <v>0</v>
      </c>
      <c r="O94" s="56">
        <f t="shared" si="50"/>
        <v>0</v>
      </c>
      <c r="P94" s="56">
        <f t="shared" si="50"/>
        <v>0</v>
      </c>
      <c r="Q94" s="56">
        <f t="shared" si="50"/>
        <v>752000</v>
      </c>
      <c r="R94" s="56">
        <f t="shared" si="50"/>
        <v>0</v>
      </c>
      <c r="S94" s="56">
        <f t="shared" si="50"/>
        <v>0</v>
      </c>
      <c r="T94" s="56">
        <f>SUM(U94:Z94)</f>
        <v>35000</v>
      </c>
      <c r="U94" s="56">
        <f t="shared" ref="U94:Z94" si="51">U96</f>
        <v>0</v>
      </c>
      <c r="V94" s="56">
        <f t="shared" si="51"/>
        <v>0</v>
      </c>
      <c r="W94" s="56">
        <f t="shared" si="51"/>
        <v>0</v>
      </c>
      <c r="X94" s="56">
        <f t="shared" si="51"/>
        <v>0</v>
      </c>
      <c r="Y94" s="56">
        <f t="shared" si="51"/>
        <v>35000</v>
      </c>
      <c r="Z94" s="56">
        <f t="shared" si="51"/>
        <v>0</v>
      </c>
    </row>
    <row r="95" spans="1:26">
      <c r="A95" s="55" t="s">
        <v>4</v>
      </c>
      <c r="B95" s="55"/>
      <c r="C95" s="55"/>
      <c r="D95" s="56">
        <f>E95+K95+S95+T95</f>
        <v>0</v>
      </c>
      <c r="E95" s="56"/>
      <c r="F95" s="57"/>
      <c r="G95" s="57"/>
      <c r="H95" s="57"/>
      <c r="I95" s="57"/>
      <c r="J95" s="57"/>
      <c r="K95" s="56"/>
      <c r="L95" s="57"/>
      <c r="M95" s="57"/>
      <c r="N95" s="57"/>
      <c r="O95" s="57"/>
      <c r="P95" s="57"/>
      <c r="Q95" s="57"/>
      <c r="R95" s="57"/>
      <c r="S95" s="57"/>
      <c r="T95" s="56"/>
      <c r="U95" s="57"/>
      <c r="V95" s="57"/>
      <c r="W95" s="57"/>
      <c r="X95" s="57"/>
      <c r="Y95" s="57"/>
      <c r="Z95" s="57"/>
    </row>
    <row r="96" spans="1:26" ht="25.5">
      <c r="A96" s="55" t="s">
        <v>164</v>
      </c>
      <c r="B96" s="55">
        <v>261</v>
      </c>
      <c r="C96" s="55">
        <v>240</v>
      </c>
      <c r="D96" s="56">
        <f>E96+K96+S96+T96</f>
        <v>2041700</v>
      </c>
      <c r="E96" s="56">
        <f>SUM(F96:J96)</f>
        <v>1254700</v>
      </c>
      <c r="F96" s="56">
        <f>SUM(F98:F133)</f>
        <v>0</v>
      </c>
      <c r="G96" s="56">
        <f t="shared" ref="G96:J96" si="52">SUM(G98:G133)</f>
        <v>0</v>
      </c>
      <c r="H96" s="56">
        <f>SUM(H98:H133)</f>
        <v>1065300</v>
      </c>
      <c r="I96" s="56">
        <f t="shared" si="52"/>
        <v>0</v>
      </c>
      <c r="J96" s="56">
        <f t="shared" si="52"/>
        <v>189400</v>
      </c>
      <c r="K96" s="56">
        <f>SUM(L96:R96)</f>
        <v>752000</v>
      </c>
      <c r="L96" s="56">
        <f t="shared" ref="L96:S96" si="53">SUM(L98:L133)</f>
        <v>0</v>
      </c>
      <c r="M96" s="56">
        <f t="shared" si="53"/>
        <v>0</v>
      </c>
      <c r="N96" s="56">
        <f t="shared" si="53"/>
        <v>0</v>
      </c>
      <c r="O96" s="56">
        <f t="shared" si="53"/>
        <v>0</v>
      </c>
      <c r="P96" s="56">
        <f t="shared" si="53"/>
        <v>0</v>
      </c>
      <c r="Q96" s="56">
        <f t="shared" si="53"/>
        <v>752000</v>
      </c>
      <c r="R96" s="56">
        <f t="shared" si="53"/>
        <v>0</v>
      </c>
      <c r="S96" s="56">
        <f t="shared" si="53"/>
        <v>0</v>
      </c>
      <c r="T96" s="56">
        <f>SUM(U96:Z96)</f>
        <v>35000</v>
      </c>
      <c r="U96" s="56">
        <f>SUM(U98:U133)</f>
        <v>0</v>
      </c>
      <c r="V96" s="56">
        <f>SUM(V98:V133)</f>
        <v>0</v>
      </c>
      <c r="W96" s="56">
        <f t="shared" ref="W96:Z96" si="54">SUM(W98:W133)</f>
        <v>0</v>
      </c>
      <c r="X96" s="56">
        <f t="shared" si="54"/>
        <v>0</v>
      </c>
      <c r="Y96" s="56">
        <f>SUM(Y98:Y133)</f>
        <v>35000</v>
      </c>
      <c r="Z96" s="56">
        <f t="shared" si="54"/>
        <v>0</v>
      </c>
    </row>
    <row r="97" spans="1:26">
      <c r="A97" s="55" t="s">
        <v>2</v>
      </c>
      <c r="B97" s="55"/>
      <c r="C97" s="55"/>
      <c r="D97" s="56"/>
      <c r="E97" s="56"/>
      <c r="F97" s="57"/>
      <c r="G97" s="57"/>
      <c r="H97" s="57"/>
      <c r="I97" s="57"/>
      <c r="J97" s="57"/>
      <c r="K97" s="56"/>
      <c r="L97" s="57"/>
      <c r="M97" s="57"/>
      <c r="N97" s="57"/>
      <c r="O97" s="57"/>
      <c r="P97" s="57"/>
      <c r="Q97" s="57"/>
      <c r="R97" s="57"/>
      <c r="S97" s="57"/>
      <c r="T97" s="56"/>
      <c r="U97" s="57"/>
      <c r="V97" s="57"/>
      <c r="W97" s="57"/>
      <c r="X97" s="57"/>
      <c r="Y97" s="57"/>
      <c r="Z97" s="57"/>
    </row>
    <row r="98" spans="1:26" ht="38.25" hidden="1">
      <c r="A98" s="55" t="s">
        <v>165</v>
      </c>
      <c r="B98" s="55">
        <v>261.10000000000002</v>
      </c>
      <c r="C98" s="55" t="s">
        <v>166</v>
      </c>
      <c r="D98" s="56">
        <f t="shared" ref="D98:D133" si="55">E98+K98+S98+T98</f>
        <v>0</v>
      </c>
      <c r="E98" s="56">
        <f t="shared" ref="E98:E133" si="56">SUM(F98:J98)</f>
        <v>0</v>
      </c>
      <c r="F98" s="57"/>
      <c r="G98" s="57"/>
      <c r="H98" s="57"/>
      <c r="I98" s="57"/>
      <c r="J98" s="57"/>
      <c r="K98" s="56">
        <f t="shared" ref="K98:K133" si="57">SUM(L98:R98)</f>
        <v>0</v>
      </c>
      <c r="L98" s="57"/>
      <c r="M98" s="57"/>
      <c r="N98" s="57"/>
      <c r="O98" s="57"/>
      <c r="P98" s="57"/>
      <c r="Q98" s="57"/>
      <c r="R98" s="57"/>
      <c r="S98" s="57"/>
      <c r="T98" s="56">
        <f>SUM(U98:Z98)</f>
        <v>0</v>
      </c>
      <c r="U98" s="57"/>
      <c r="V98" s="57"/>
      <c r="W98" s="57"/>
      <c r="X98" s="57"/>
      <c r="Y98" s="57"/>
      <c r="Z98" s="57"/>
    </row>
    <row r="99" spans="1:26">
      <c r="A99" s="55" t="s">
        <v>167</v>
      </c>
      <c r="B99" s="55">
        <v>261.2</v>
      </c>
      <c r="C99" s="55" t="s">
        <v>168</v>
      </c>
      <c r="D99" s="56">
        <f t="shared" si="55"/>
        <v>0</v>
      </c>
      <c r="E99" s="56">
        <f t="shared" si="56"/>
        <v>0</v>
      </c>
      <c r="F99" s="57"/>
      <c r="G99" s="57"/>
      <c r="H99" s="57"/>
      <c r="I99" s="57"/>
      <c r="J99" s="57"/>
      <c r="K99" s="56">
        <f t="shared" si="57"/>
        <v>0</v>
      </c>
      <c r="L99" s="57"/>
      <c r="M99" s="57"/>
      <c r="N99" s="57"/>
      <c r="O99" s="57"/>
      <c r="P99" s="57"/>
      <c r="Q99" s="57"/>
      <c r="R99" s="57"/>
      <c r="S99" s="57"/>
      <c r="T99" s="56">
        <f>SUM(U99:Z99)</f>
        <v>0</v>
      </c>
      <c r="U99" s="57"/>
      <c r="V99" s="57"/>
      <c r="W99" s="57"/>
      <c r="X99" s="57"/>
      <c r="Y99" s="57"/>
      <c r="Z99" s="57"/>
    </row>
    <row r="100" spans="1:26" ht="76.5" hidden="1">
      <c r="A100" s="55" t="s">
        <v>169</v>
      </c>
      <c r="B100" s="55">
        <v>261.3</v>
      </c>
      <c r="C100" s="55" t="s">
        <v>170</v>
      </c>
      <c r="D100" s="56">
        <f t="shared" si="55"/>
        <v>0</v>
      </c>
      <c r="E100" s="56">
        <f t="shared" si="56"/>
        <v>0</v>
      </c>
      <c r="F100" s="57"/>
      <c r="G100" s="57"/>
      <c r="H100" s="57"/>
      <c r="I100" s="57"/>
      <c r="J100" s="57"/>
      <c r="K100" s="56">
        <f t="shared" si="57"/>
        <v>0</v>
      </c>
      <c r="L100" s="57"/>
      <c r="M100" s="57"/>
      <c r="N100" s="57"/>
      <c r="O100" s="57"/>
      <c r="P100" s="57"/>
      <c r="Q100" s="57"/>
      <c r="R100" s="57"/>
      <c r="S100" s="57"/>
      <c r="T100" s="56">
        <f t="shared" ref="T100:T120" si="58">SUM(U100:Z100)</f>
        <v>0</v>
      </c>
      <c r="U100" s="57"/>
      <c r="V100" s="57"/>
      <c r="W100" s="57"/>
      <c r="X100" s="57"/>
      <c r="Y100" s="57"/>
      <c r="Z100" s="57"/>
    </row>
    <row r="101" spans="1:26" hidden="1">
      <c r="A101" s="55" t="s">
        <v>171</v>
      </c>
      <c r="B101" s="55">
        <v>261.39999999999998</v>
      </c>
      <c r="C101" s="55" t="s">
        <v>172</v>
      </c>
      <c r="D101" s="56">
        <f t="shared" si="55"/>
        <v>0</v>
      </c>
      <c r="E101" s="56">
        <f t="shared" si="56"/>
        <v>0</v>
      </c>
      <c r="F101" s="57"/>
      <c r="G101" s="57"/>
      <c r="H101" s="57"/>
      <c r="I101" s="57"/>
      <c r="J101" s="57"/>
      <c r="K101" s="56">
        <f t="shared" si="57"/>
        <v>0</v>
      </c>
      <c r="L101" s="57"/>
      <c r="M101" s="57"/>
      <c r="N101" s="57"/>
      <c r="O101" s="57"/>
      <c r="P101" s="57"/>
      <c r="Q101" s="57"/>
      <c r="R101" s="57"/>
      <c r="S101" s="57"/>
      <c r="T101" s="56">
        <f t="shared" si="58"/>
        <v>0</v>
      </c>
      <c r="U101" s="57"/>
      <c r="V101" s="57"/>
      <c r="W101" s="57"/>
      <c r="X101" s="57"/>
      <c r="Y101" s="57"/>
      <c r="Z101" s="57"/>
    </row>
    <row r="102" spans="1:26">
      <c r="A102" s="55" t="s">
        <v>173</v>
      </c>
      <c r="B102" s="55">
        <v>261.5</v>
      </c>
      <c r="C102" s="55" t="s">
        <v>289</v>
      </c>
      <c r="D102" s="56">
        <f t="shared" si="55"/>
        <v>18400</v>
      </c>
      <c r="E102" s="56">
        <f t="shared" si="56"/>
        <v>18400</v>
      </c>
      <c r="F102" s="57"/>
      <c r="G102" s="57"/>
      <c r="H102" s="57">
        <v>18400</v>
      </c>
      <c r="I102" s="57"/>
      <c r="J102" s="57"/>
      <c r="K102" s="56">
        <f t="shared" si="57"/>
        <v>0</v>
      </c>
      <c r="L102" s="57"/>
      <c r="M102" s="57"/>
      <c r="N102" s="57"/>
      <c r="O102" s="57"/>
      <c r="P102" s="57"/>
      <c r="Q102" s="57"/>
      <c r="R102" s="57"/>
      <c r="S102" s="57"/>
      <c r="T102" s="56">
        <f t="shared" si="58"/>
        <v>0</v>
      </c>
      <c r="U102" s="57"/>
      <c r="V102" s="57"/>
      <c r="W102" s="57"/>
      <c r="X102" s="57"/>
      <c r="Y102" s="57"/>
      <c r="Z102" s="57"/>
    </row>
    <row r="103" spans="1:26">
      <c r="A103" s="55" t="s">
        <v>174</v>
      </c>
      <c r="B103" s="55">
        <v>261.60000000000002</v>
      </c>
      <c r="C103" s="55" t="s">
        <v>339</v>
      </c>
      <c r="D103" s="56">
        <f t="shared" si="55"/>
        <v>48000</v>
      </c>
      <c r="E103" s="56">
        <f t="shared" si="56"/>
        <v>48000</v>
      </c>
      <c r="F103" s="57"/>
      <c r="G103" s="57"/>
      <c r="H103" s="57">
        <v>48000</v>
      </c>
      <c r="I103" s="57"/>
      <c r="J103" s="57"/>
      <c r="K103" s="56">
        <f t="shared" si="57"/>
        <v>0</v>
      </c>
      <c r="L103" s="57"/>
      <c r="M103" s="57"/>
      <c r="N103" s="57"/>
      <c r="O103" s="57"/>
      <c r="P103" s="57"/>
      <c r="Q103" s="57"/>
      <c r="R103" s="57"/>
      <c r="S103" s="57"/>
      <c r="T103" s="56">
        <f t="shared" si="58"/>
        <v>0</v>
      </c>
      <c r="U103" s="57"/>
      <c r="V103" s="57"/>
      <c r="W103" s="57"/>
      <c r="X103" s="57"/>
      <c r="Y103" s="57"/>
      <c r="Z103" s="57"/>
    </row>
    <row r="104" spans="1:26">
      <c r="A104" s="55" t="s">
        <v>129</v>
      </c>
      <c r="B104" s="55">
        <v>261.7</v>
      </c>
      <c r="C104" s="55" t="s">
        <v>290</v>
      </c>
      <c r="D104" s="56">
        <f t="shared" si="55"/>
        <v>752000</v>
      </c>
      <c r="E104" s="56">
        <f t="shared" si="56"/>
        <v>0</v>
      </c>
      <c r="F104" s="57"/>
      <c r="G104" s="57"/>
      <c r="H104" s="57"/>
      <c r="I104" s="57"/>
      <c r="J104" s="57"/>
      <c r="K104" s="56">
        <f t="shared" si="57"/>
        <v>752000</v>
      </c>
      <c r="L104" s="57"/>
      <c r="M104" s="57"/>
      <c r="N104" s="57"/>
      <c r="O104" s="57"/>
      <c r="P104" s="57"/>
      <c r="Q104" s="57">
        <v>752000</v>
      </c>
      <c r="R104" s="57"/>
      <c r="S104" s="57"/>
      <c r="T104" s="56">
        <f t="shared" si="58"/>
        <v>0</v>
      </c>
      <c r="U104" s="57"/>
      <c r="V104" s="57"/>
      <c r="W104" s="57"/>
      <c r="X104" s="57"/>
      <c r="Y104" s="57"/>
      <c r="Z104" s="57"/>
    </row>
    <row r="105" spans="1:26" ht="25.5">
      <c r="A105" s="55" t="s">
        <v>175</v>
      </c>
      <c r="B105" s="55">
        <v>261.8</v>
      </c>
      <c r="C105" s="55" t="s">
        <v>291</v>
      </c>
      <c r="D105" s="56">
        <f t="shared" si="55"/>
        <v>443800</v>
      </c>
      <c r="E105" s="56">
        <f t="shared" si="56"/>
        <v>443800</v>
      </c>
      <c r="F105" s="57"/>
      <c r="G105" s="57"/>
      <c r="H105" s="57">
        <v>443800</v>
      </c>
      <c r="I105" s="57"/>
      <c r="J105" s="57"/>
      <c r="K105" s="56">
        <f t="shared" si="57"/>
        <v>0</v>
      </c>
      <c r="L105" s="57"/>
      <c r="M105" s="57"/>
      <c r="N105" s="57"/>
      <c r="O105" s="57"/>
      <c r="P105" s="57"/>
      <c r="Q105" s="57"/>
      <c r="R105" s="57"/>
      <c r="S105" s="57"/>
      <c r="T105" s="56">
        <f t="shared" si="58"/>
        <v>0</v>
      </c>
      <c r="U105" s="57"/>
      <c r="V105" s="57"/>
      <c r="W105" s="57"/>
      <c r="X105" s="57"/>
      <c r="Y105" s="57"/>
      <c r="Z105" s="57"/>
    </row>
    <row r="106" spans="1:26" ht="25.5">
      <c r="A106" s="55" t="s">
        <v>176</v>
      </c>
      <c r="B106" s="55">
        <v>261.89999999999998</v>
      </c>
      <c r="C106" s="55" t="s">
        <v>292</v>
      </c>
      <c r="D106" s="56">
        <f t="shared" si="55"/>
        <v>206000</v>
      </c>
      <c r="E106" s="56">
        <f t="shared" si="56"/>
        <v>206000</v>
      </c>
      <c r="F106" s="57"/>
      <c r="G106" s="57"/>
      <c r="H106" s="57">
        <v>206000</v>
      </c>
      <c r="I106" s="57"/>
      <c r="J106" s="57"/>
      <c r="K106" s="56">
        <f t="shared" si="57"/>
        <v>0</v>
      </c>
      <c r="L106" s="57"/>
      <c r="M106" s="57"/>
      <c r="N106" s="57"/>
      <c r="O106" s="57"/>
      <c r="P106" s="57"/>
      <c r="Q106" s="57"/>
      <c r="R106" s="57"/>
      <c r="S106" s="57"/>
      <c r="T106" s="56">
        <f t="shared" si="58"/>
        <v>0</v>
      </c>
      <c r="U106" s="57"/>
      <c r="V106" s="57"/>
      <c r="W106" s="57"/>
      <c r="X106" s="57"/>
      <c r="Y106" s="57"/>
      <c r="Z106" s="57"/>
    </row>
    <row r="107" spans="1:26" ht="38.25">
      <c r="A107" s="55" t="s">
        <v>177</v>
      </c>
      <c r="B107" s="55">
        <v>261.10000000000002</v>
      </c>
      <c r="C107" s="55" t="s">
        <v>293</v>
      </c>
      <c r="D107" s="56">
        <f t="shared" si="55"/>
        <v>10200</v>
      </c>
      <c r="E107" s="56">
        <f t="shared" si="56"/>
        <v>10200</v>
      </c>
      <c r="F107" s="57"/>
      <c r="G107" s="57"/>
      <c r="H107" s="57">
        <v>10200</v>
      </c>
      <c r="I107" s="57"/>
      <c r="J107" s="57"/>
      <c r="K107" s="56">
        <f t="shared" si="57"/>
        <v>0</v>
      </c>
      <c r="L107" s="57"/>
      <c r="M107" s="57"/>
      <c r="N107" s="57"/>
      <c r="O107" s="57"/>
      <c r="P107" s="57"/>
      <c r="Q107" s="57"/>
      <c r="R107" s="57"/>
      <c r="S107" s="57"/>
      <c r="T107" s="56">
        <f t="shared" si="58"/>
        <v>0</v>
      </c>
      <c r="U107" s="57"/>
      <c r="V107" s="57"/>
      <c r="W107" s="57"/>
      <c r="X107" s="57"/>
      <c r="Y107" s="57"/>
      <c r="Z107" s="57"/>
    </row>
    <row r="108" spans="1:26" ht="25.5">
      <c r="A108" s="55" t="s">
        <v>178</v>
      </c>
      <c r="B108" s="55">
        <v>261.11</v>
      </c>
      <c r="C108" s="55" t="s">
        <v>294</v>
      </c>
      <c r="D108" s="56">
        <f t="shared" si="55"/>
        <v>11900</v>
      </c>
      <c r="E108" s="56">
        <f t="shared" si="56"/>
        <v>11900</v>
      </c>
      <c r="F108" s="57"/>
      <c r="G108" s="57"/>
      <c r="H108" s="57">
        <v>11900</v>
      </c>
      <c r="I108" s="57"/>
      <c r="J108" s="57"/>
      <c r="K108" s="56">
        <f t="shared" si="57"/>
        <v>0</v>
      </c>
      <c r="L108" s="57"/>
      <c r="M108" s="57"/>
      <c r="N108" s="57"/>
      <c r="O108" s="57"/>
      <c r="P108" s="57"/>
      <c r="Q108" s="57"/>
      <c r="R108" s="57"/>
      <c r="S108" s="57"/>
      <c r="T108" s="56">
        <f t="shared" si="58"/>
        <v>0</v>
      </c>
      <c r="U108" s="57"/>
      <c r="V108" s="57"/>
      <c r="W108" s="57"/>
      <c r="X108" s="57"/>
      <c r="Y108" s="57"/>
      <c r="Z108" s="57"/>
    </row>
    <row r="109" spans="1:26" ht="25.5" hidden="1">
      <c r="A109" s="55" t="s">
        <v>179</v>
      </c>
      <c r="B109" s="55">
        <v>261.12</v>
      </c>
      <c r="C109" s="55" t="s">
        <v>295</v>
      </c>
      <c r="D109" s="56">
        <f t="shared" si="55"/>
        <v>0</v>
      </c>
      <c r="E109" s="56">
        <f t="shared" si="56"/>
        <v>0</v>
      </c>
      <c r="F109" s="57"/>
      <c r="G109" s="57"/>
      <c r="H109" s="57"/>
      <c r="I109" s="57"/>
      <c r="J109" s="57"/>
      <c r="K109" s="56">
        <f t="shared" si="57"/>
        <v>0</v>
      </c>
      <c r="L109" s="57"/>
      <c r="M109" s="57"/>
      <c r="N109" s="57"/>
      <c r="O109" s="57"/>
      <c r="P109" s="57"/>
      <c r="Q109" s="57"/>
      <c r="R109" s="57"/>
      <c r="S109" s="57"/>
      <c r="T109" s="56">
        <f t="shared" si="58"/>
        <v>0</v>
      </c>
      <c r="U109" s="57"/>
      <c r="V109" s="57"/>
      <c r="W109" s="57"/>
      <c r="X109" s="57"/>
      <c r="Y109" s="57"/>
      <c r="Z109" s="57"/>
    </row>
    <row r="110" spans="1:26">
      <c r="A110" s="55" t="s">
        <v>180</v>
      </c>
      <c r="B110" s="55">
        <v>261.13</v>
      </c>
      <c r="C110" s="55" t="s">
        <v>296</v>
      </c>
      <c r="D110" s="56">
        <f t="shared" si="55"/>
        <v>0</v>
      </c>
      <c r="E110" s="56">
        <f t="shared" si="56"/>
        <v>0</v>
      </c>
      <c r="F110" s="57"/>
      <c r="G110" s="57"/>
      <c r="H110" s="57"/>
      <c r="I110" s="57"/>
      <c r="J110" s="57"/>
      <c r="K110" s="56">
        <f t="shared" si="57"/>
        <v>0</v>
      </c>
      <c r="L110" s="57"/>
      <c r="M110" s="57"/>
      <c r="N110" s="57"/>
      <c r="O110" s="57"/>
      <c r="P110" s="57"/>
      <c r="Q110" s="57"/>
      <c r="R110" s="57"/>
      <c r="S110" s="57"/>
      <c r="T110" s="56">
        <f t="shared" si="58"/>
        <v>0</v>
      </c>
      <c r="U110" s="57"/>
      <c r="V110" s="57"/>
      <c r="W110" s="57"/>
      <c r="X110" s="57"/>
      <c r="Y110" s="57"/>
      <c r="Z110" s="57"/>
    </row>
    <row r="111" spans="1:26" ht="51">
      <c r="A111" s="55" t="s">
        <v>181</v>
      </c>
      <c r="B111" s="55">
        <v>261.14</v>
      </c>
      <c r="C111" s="55" t="s">
        <v>297</v>
      </c>
      <c r="D111" s="56">
        <f t="shared" si="55"/>
        <v>100000</v>
      </c>
      <c r="E111" s="56">
        <f t="shared" si="56"/>
        <v>100000</v>
      </c>
      <c r="F111" s="57"/>
      <c r="G111" s="57"/>
      <c r="H111" s="57">
        <v>76400</v>
      </c>
      <c r="I111" s="57"/>
      <c r="J111" s="57">
        <v>23600</v>
      </c>
      <c r="K111" s="56">
        <f t="shared" si="57"/>
        <v>0</v>
      </c>
      <c r="L111" s="57"/>
      <c r="M111" s="57"/>
      <c r="N111" s="57"/>
      <c r="O111" s="57"/>
      <c r="P111" s="57"/>
      <c r="Q111" s="57"/>
      <c r="R111" s="57"/>
      <c r="S111" s="57"/>
      <c r="T111" s="56">
        <f t="shared" si="58"/>
        <v>0</v>
      </c>
      <c r="U111" s="57"/>
      <c r="V111" s="57"/>
      <c r="W111" s="57"/>
      <c r="X111" s="57"/>
      <c r="Y111" s="57"/>
      <c r="Z111" s="57"/>
    </row>
    <row r="112" spans="1:26" ht="38.25">
      <c r="A112" s="55" t="s">
        <v>182</v>
      </c>
      <c r="B112" s="55">
        <v>261.14999999999998</v>
      </c>
      <c r="C112" s="55" t="s">
        <v>298</v>
      </c>
      <c r="D112" s="56">
        <f t="shared" si="55"/>
        <v>51600</v>
      </c>
      <c r="E112" s="56">
        <f t="shared" si="56"/>
        <v>51600</v>
      </c>
      <c r="F112" s="57"/>
      <c r="G112" s="57"/>
      <c r="H112" s="57">
        <f>12717+34725+2593+1565</f>
        <v>51600</v>
      </c>
      <c r="I112" s="57"/>
      <c r="J112" s="57"/>
      <c r="K112" s="56">
        <f t="shared" si="57"/>
        <v>0</v>
      </c>
      <c r="L112" s="57"/>
      <c r="M112" s="57"/>
      <c r="N112" s="57"/>
      <c r="O112" s="57"/>
      <c r="P112" s="57"/>
      <c r="Q112" s="57"/>
      <c r="R112" s="57"/>
      <c r="S112" s="57"/>
      <c r="T112" s="56">
        <f t="shared" si="58"/>
        <v>0</v>
      </c>
      <c r="U112" s="57"/>
      <c r="V112" s="57"/>
      <c r="W112" s="57"/>
      <c r="X112" s="57"/>
      <c r="Y112" s="57"/>
      <c r="Z112" s="57"/>
    </row>
    <row r="113" spans="1:26" ht="140.25" hidden="1">
      <c r="A113" s="55" t="s">
        <v>183</v>
      </c>
      <c r="B113" s="55">
        <v>261.16000000000003</v>
      </c>
      <c r="C113" s="55" t="s">
        <v>184</v>
      </c>
      <c r="D113" s="56">
        <f t="shared" si="55"/>
        <v>0</v>
      </c>
      <c r="E113" s="56">
        <f t="shared" si="56"/>
        <v>0</v>
      </c>
      <c r="F113" s="57"/>
      <c r="G113" s="57"/>
      <c r="H113" s="57"/>
      <c r="I113" s="57"/>
      <c r="J113" s="57"/>
      <c r="K113" s="56">
        <f t="shared" si="57"/>
        <v>0</v>
      </c>
      <c r="L113" s="57"/>
      <c r="M113" s="57"/>
      <c r="N113" s="57"/>
      <c r="O113" s="57"/>
      <c r="P113" s="57"/>
      <c r="Q113" s="57"/>
      <c r="R113" s="57"/>
      <c r="S113" s="57"/>
      <c r="T113" s="56">
        <f t="shared" si="58"/>
        <v>0</v>
      </c>
      <c r="U113" s="57"/>
      <c r="V113" s="57"/>
      <c r="W113" s="57"/>
      <c r="X113" s="57"/>
      <c r="Y113" s="57"/>
      <c r="Z113" s="57"/>
    </row>
    <row r="114" spans="1:26" ht="25.5">
      <c r="A114" s="55" t="s">
        <v>185</v>
      </c>
      <c r="B114" s="55">
        <v>261.17</v>
      </c>
      <c r="C114" s="55" t="s">
        <v>299</v>
      </c>
      <c r="D114" s="56">
        <f t="shared" si="55"/>
        <v>103800</v>
      </c>
      <c r="E114" s="56">
        <f t="shared" si="56"/>
        <v>103800</v>
      </c>
      <c r="F114" s="57"/>
      <c r="G114" s="57"/>
      <c r="H114" s="57">
        <f>27400+9800</f>
        <v>37200</v>
      </c>
      <c r="I114" s="57"/>
      <c r="J114" s="57">
        <f>24420+42180</f>
        <v>66600</v>
      </c>
      <c r="K114" s="56">
        <f t="shared" si="57"/>
        <v>0</v>
      </c>
      <c r="L114" s="57"/>
      <c r="M114" s="57"/>
      <c r="N114" s="57"/>
      <c r="O114" s="57"/>
      <c r="P114" s="57"/>
      <c r="Q114" s="57"/>
      <c r="R114" s="57"/>
      <c r="S114" s="57"/>
      <c r="T114" s="56">
        <f t="shared" si="58"/>
        <v>0</v>
      </c>
      <c r="U114" s="57"/>
      <c r="V114" s="57"/>
      <c r="W114" s="57"/>
      <c r="X114" s="57"/>
      <c r="Y114" s="57"/>
      <c r="Z114" s="57"/>
    </row>
    <row r="115" spans="1:26" ht="114.75">
      <c r="A115" s="55" t="s">
        <v>186</v>
      </c>
      <c r="B115" s="55">
        <v>261.18</v>
      </c>
      <c r="C115" s="55" t="s">
        <v>300</v>
      </c>
      <c r="D115" s="56">
        <f t="shared" si="55"/>
        <v>0</v>
      </c>
      <c r="E115" s="56">
        <f t="shared" si="56"/>
        <v>0</v>
      </c>
      <c r="F115" s="57"/>
      <c r="G115" s="57"/>
      <c r="H115" s="57"/>
      <c r="I115" s="57"/>
      <c r="J115" s="57"/>
      <c r="K115" s="56">
        <f t="shared" si="57"/>
        <v>0</v>
      </c>
      <c r="L115" s="57"/>
      <c r="M115" s="57"/>
      <c r="N115" s="57"/>
      <c r="O115" s="57"/>
      <c r="P115" s="57"/>
      <c r="Q115" s="57"/>
      <c r="R115" s="57"/>
      <c r="S115" s="57"/>
      <c r="T115" s="56">
        <f t="shared" si="58"/>
        <v>0</v>
      </c>
      <c r="U115" s="57"/>
      <c r="V115" s="57"/>
      <c r="W115" s="57"/>
      <c r="X115" s="57"/>
      <c r="Y115" s="57"/>
      <c r="Z115" s="57"/>
    </row>
    <row r="116" spans="1:26" ht="89.25" hidden="1">
      <c r="A116" s="55" t="s">
        <v>187</v>
      </c>
      <c r="B116" s="55">
        <v>261.19</v>
      </c>
      <c r="C116" s="55" t="s">
        <v>301</v>
      </c>
      <c r="D116" s="56">
        <f t="shared" si="55"/>
        <v>0</v>
      </c>
      <c r="E116" s="56">
        <f t="shared" si="56"/>
        <v>0</v>
      </c>
      <c r="F116" s="57"/>
      <c r="G116" s="57"/>
      <c r="H116" s="57"/>
      <c r="I116" s="57"/>
      <c r="J116" s="57"/>
      <c r="K116" s="56">
        <f t="shared" si="57"/>
        <v>0</v>
      </c>
      <c r="L116" s="57"/>
      <c r="M116" s="57"/>
      <c r="N116" s="57"/>
      <c r="O116" s="57"/>
      <c r="P116" s="57"/>
      <c r="Q116" s="57"/>
      <c r="R116" s="57"/>
      <c r="S116" s="57"/>
      <c r="T116" s="56">
        <f t="shared" si="58"/>
        <v>0</v>
      </c>
      <c r="U116" s="57"/>
      <c r="V116" s="57"/>
      <c r="W116" s="57"/>
      <c r="X116" s="57"/>
      <c r="Y116" s="57"/>
      <c r="Z116" s="57"/>
    </row>
    <row r="117" spans="1:26" ht="38.25">
      <c r="A117" s="55" t="s">
        <v>188</v>
      </c>
      <c r="B117" s="55">
        <v>261.2</v>
      </c>
      <c r="C117" s="55" t="s">
        <v>302</v>
      </c>
      <c r="D117" s="56">
        <f t="shared" si="55"/>
        <v>99200</v>
      </c>
      <c r="E117" s="56">
        <f t="shared" si="56"/>
        <v>99200</v>
      </c>
      <c r="F117" s="57"/>
      <c r="G117" s="57"/>
      <c r="H117" s="57"/>
      <c r="I117" s="57"/>
      <c r="J117" s="57">
        <v>99200</v>
      </c>
      <c r="K117" s="56">
        <f t="shared" si="57"/>
        <v>0</v>
      </c>
      <c r="L117" s="57"/>
      <c r="M117" s="57"/>
      <c r="N117" s="57"/>
      <c r="O117" s="57"/>
      <c r="P117" s="57"/>
      <c r="Q117" s="57"/>
      <c r="R117" s="57"/>
      <c r="S117" s="57"/>
      <c r="T117" s="56">
        <f t="shared" si="58"/>
        <v>0</v>
      </c>
      <c r="U117" s="57"/>
      <c r="V117" s="57"/>
      <c r="W117" s="57"/>
      <c r="X117" s="57"/>
      <c r="Y117" s="57"/>
      <c r="Z117" s="57"/>
    </row>
    <row r="118" spans="1:26" hidden="1">
      <c r="A118" s="55" t="s">
        <v>189</v>
      </c>
      <c r="B118" s="55">
        <v>261.20999999999998</v>
      </c>
      <c r="C118" s="55" t="s">
        <v>190</v>
      </c>
      <c r="D118" s="56">
        <f t="shared" si="55"/>
        <v>0</v>
      </c>
      <c r="E118" s="56">
        <f t="shared" si="56"/>
        <v>0</v>
      </c>
      <c r="F118" s="57"/>
      <c r="G118" s="57"/>
      <c r="H118" s="57"/>
      <c r="I118" s="57"/>
      <c r="J118" s="57"/>
      <c r="K118" s="56">
        <f t="shared" si="57"/>
        <v>0</v>
      </c>
      <c r="L118" s="57"/>
      <c r="M118" s="57"/>
      <c r="N118" s="57"/>
      <c r="O118" s="57"/>
      <c r="P118" s="57"/>
      <c r="Q118" s="57"/>
      <c r="R118" s="57"/>
      <c r="S118" s="57"/>
      <c r="T118" s="56">
        <f t="shared" si="58"/>
        <v>0</v>
      </c>
      <c r="U118" s="57"/>
      <c r="V118" s="57"/>
      <c r="W118" s="57"/>
      <c r="X118" s="57"/>
      <c r="Y118" s="57"/>
      <c r="Z118" s="57"/>
    </row>
    <row r="119" spans="1:26" ht="38.25">
      <c r="A119" s="55" t="s">
        <v>191</v>
      </c>
      <c r="B119" s="55">
        <v>261.22000000000003</v>
      </c>
      <c r="C119" s="55" t="s">
        <v>303</v>
      </c>
      <c r="D119" s="56">
        <f t="shared" si="55"/>
        <v>36800</v>
      </c>
      <c r="E119" s="56">
        <f t="shared" si="56"/>
        <v>36800</v>
      </c>
      <c r="F119" s="57"/>
      <c r="G119" s="57"/>
      <c r="H119" s="57">
        <v>36800</v>
      </c>
      <c r="I119" s="57"/>
      <c r="J119" s="57"/>
      <c r="K119" s="56">
        <f t="shared" si="57"/>
        <v>0</v>
      </c>
      <c r="L119" s="57"/>
      <c r="M119" s="57"/>
      <c r="N119" s="57"/>
      <c r="O119" s="57"/>
      <c r="P119" s="57"/>
      <c r="Q119" s="57"/>
      <c r="R119" s="57"/>
      <c r="S119" s="57"/>
      <c r="T119" s="56">
        <f t="shared" si="58"/>
        <v>0</v>
      </c>
      <c r="U119" s="57"/>
      <c r="V119" s="57"/>
      <c r="W119" s="57"/>
      <c r="X119" s="57"/>
      <c r="Y119" s="57"/>
      <c r="Z119" s="57"/>
    </row>
    <row r="120" spans="1:26" ht="25.5">
      <c r="A120" s="55" t="s">
        <v>192</v>
      </c>
      <c r="B120" s="55">
        <v>261.23</v>
      </c>
      <c r="C120" s="55" t="s">
        <v>304</v>
      </c>
      <c r="D120" s="56">
        <f t="shared" si="55"/>
        <v>10000</v>
      </c>
      <c r="E120" s="56">
        <f t="shared" si="56"/>
        <v>10000</v>
      </c>
      <c r="F120" s="57"/>
      <c r="G120" s="57"/>
      <c r="H120" s="57">
        <v>10000</v>
      </c>
      <c r="I120" s="57"/>
      <c r="J120" s="57"/>
      <c r="K120" s="56">
        <f t="shared" si="57"/>
        <v>0</v>
      </c>
      <c r="L120" s="57"/>
      <c r="M120" s="57"/>
      <c r="N120" s="57"/>
      <c r="O120" s="57"/>
      <c r="P120" s="57"/>
      <c r="Q120" s="57"/>
      <c r="R120" s="57"/>
      <c r="S120" s="57"/>
      <c r="T120" s="56">
        <f t="shared" si="58"/>
        <v>0</v>
      </c>
      <c r="U120" s="57"/>
      <c r="V120" s="57"/>
      <c r="W120" s="57"/>
      <c r="X120" s="57"/>
      <c r="Y120" s="57"/>
      <c r="Z120" s="57"/>
    </row>
    <row r="121" spans="1:26" ht="178.5" hidden="1">
      <c r="A121" s="55" t="s">
        <v>193</v>
      </c>
      <c r="B121" s="55">
        <v>261.24</v>
      </c>
      <c r="C121" s="55" t="s">
        <v>194</v>
      </c>
      <c r="D121" s="56">
        <f t="shared" si="55"/>
        <v>0</v>
      </c>
      <c r="E121" s="56">
        <f t="shared" si="56"/>
        <v>0</v>
      </c>
      <c r="F121" s="57"/>
      <c r="G121" s="57"/>
      <c r="H121" s="57"/>
      <c r="I121" s="57"/>
      <c r="J121" s="57"/>
      <c r="K121" s="56">
        <f t="shared" si="57"/>
        <v>0</v>
      </c>
      <c r="L121" s="57"/>
      <c r="M121" s="57"/>
      <c r="N121" s="57"/>
      <c r="O121" s="57"/>
      <c r="P121" s="57"/>
      <c r="Q121" s="57"/>
      <c r="R121" s="57"/>
      <c r="S121" s="57"/>
      <c r="T121" s="56">
        <f t="shared" ref="T121:T133" si="59">SUM(U121:Z121)</f>
        <v>0</v>
      </c>
      <c r="U121" s="57"/>
      <c r="V121" s="57"/>
      <c r="W121" s="57"/>
      <c r="X121" s="57"/>
      <c r="Y121" s="57"/>
      <c r="Z121" s="57"/>
    </row>
    <row r="122" spans="1:26" ht="51">
      <c r="A122" s="55" t="s">
        <v>195</v>
      </c>
      <c r="B122" s="55">
        <v>261.25</v>
      </c>
      <c r="C122" s="55" t="s">
        <v>305</v>
      </c>
      <c r="D122" s="56">
        <f t="shared" si="55"/>
        <v>0</v>
      </c>
      <c r="E122" s="56">
        <f t="shared" si="56"/>
        <v>0</v>
      </c>
      <c r="F122" s="57"/>
      <c r="G122" s="57"/>
      <c r="H122" s="57"/>
      <c r="I122" s="57"/>
      <c r="J122" s="57"/>
      <c r="K122" s="56">
        <f t="shared" si="57"/>
        <v>0</v>
      </c>
      <c r="L122" s="57"/>
      <c r="M122" s="57"/>
      <c r="N122" s="57"/>
      <c r="O122" s="57"/>
      <c r="P122" s="57"/>
      <c r="Q122" s="57"/>
      <c r="R122" s="57"/>
      <c r="S122" s="57"/>
      <c r="T122" s="56">
        <f t="shared" si="59"/>
        <v>0</v>
      </c>
      <c r="U122" s="57"/>
      <c r="V122" s="57"/>
      <c r="W122" s="57"/>
      <c r="X122" s="57"/>
      <c r="Y122" s="57"/>
      <c r="Z122" s="57"/>
    </row>
    <row r="123" spans="1:26">
      <c r="A123" s="55" t="s">
        <v>196</v>
      </c>
      <c r="B123" s="55">
        <v>261.26</v>
      </c>
      <c r="C123" s="55" t="s">
        <v>306</v>
      </c>
      <c r="D123" s="56">
        <f t="shared" si="55"/>
        <v>115000</v>
      </c>
      <c r="E123" s="56">
        <f t="shared" si="56"/>
        <v>115000</v>
      </c>
      <c r="F123" s="57"/>
      <c r="G123" s="57"/>
      <c r="H123" s="57">
        <v>115000</v>
      </c>
      <c r="I123" s="57"/>
      <c r="J123" s="57"/>
      <c r="K123" s="56">
        <f t="shared" si="57"/>
        <v>0</v>
      </c>
      <c r="L123" s="57"/>
      <c r="M123" s="57"/>
      <c r="N123" s="57"/>
      <c r="O123" s="57"/>
      <c r="P123" s="57"/>
      <c r="Q123" s="57"/>
      <c r="R123" s="57"/>
      <c r="S123" s="57"/>
      <c r="T123" s="56">
        <f t="shared" si="59"/>
        <v>0</v>
      </c>
      <c r="U123" s="57"/>
      <c r="V123" s="57"/>
      <c r="W123" s="57"/>
      <c r="X123" s="57"/>
      <c r="Y123" s="57"/>
      <c r="Z123" s="57"/>
    </row>
    <row r="124" spans="1:26" ht="38.25" hidden="1">
      <c r="A124" s="55" t="s">
        <v>197</v>
      </c>
      <c r="B124" s="55">
        <v>261.27</v>
      </c>
      <c r="C124" s="55" t="s">
        <v>198</v>
      </c>
      <c r="D124" s="56">
        <f t="shared" si="55"/>
        <v>0</v>
      </c>
      <c r="E124" s="56">
        <f t="shared" si="56"/>
        <v>0</v>
      </c>
      <c r="F124" s="57"/>
      <c r="G124" s="57"/>
      <c r="H124" s="57"/>
      <c r="I124" s="57"/>
      <c r="J124" s="57"/>
      <c r="K124" s="56">
        <f t="shared" si="57"/>
        <v>0</v>
      </c>
      <c r="L124" s="57"/>
      <c r="M124" s="57"/>
      <c r="N124" s="57"/>
      <c r="O124" s="57"/>
      <c r="P124" s="57"/>
      <c r="Q124" s="57"/>
      <c r="R124" s="57"/>
      <c r="S124" s="57"/>
      <c r="T124" s="56">
        <f t="shared" si="59"/>
        <v>0</v>
      </c>
      <c r="U124" s="57"/>
      <c r="V124" s="57"/>
      <c r="W124" s="57"/>
      <c r="X124" s="57"/>
      <c r="Y124" s="57"/>
      <c r="Z124" s="57"/>
    </row>
    <row r="125" spans="1:26" ht="63.75" hidden="1">
      <c r="A125" s="55" t="s">
        <v>199</v>
      </c>
      <c r="B125" s="55">
        <v>261.27999999999997</v>
      </c>
      <c r="C125" s="55" t="s">
        <v>307</v>
      </c>
      <c r="D125" s="56">
        <f t="shared" si="55"/>
        <v>0</v>
      </c>
      <c r="E125" s="56">
        <f t="shared" si="56"/>
        <v>0</v>
      </c>
      <c r="F125" s="57"/>
      <c r="G125" s="57"/>
      <c r="H125" s="57"/>
      <c r="I125" s="57"/>
      <c r="J125" s="57"/>
      <c r="K125" s="56">
        <f t="shared" si="57"/>
        <v>0</v>
      </c>
      <c r="L125" s="57"/>
      <c r="M125" s="57"/>
      <c r="N125" s="57"/>
      <c r="O125" s="57"/>
      <c r="P125" s="57"/>
      <c r="Q125" s="57"/>
      <c r="R125" s="57"/>
      <c r="S125" s="57"/>
      <c r="T125" s="56">
        <f t="shared" si="59"/>
        <v>0</v>
      </c>
      <c r="U125" s="57"/>
      <c r="V125" s="57"/>
      <c r="W125" s="57"/>
      <c r="X125" s="57"/>
      <c r="Y125" s="57"/>
      <c r="Z125" s="57"/>
    </row>
    <row r="126" spans="1:26" hidden="1">
      <c r="A126" s="55" t="s">
        <v>200</v>
      </c>
      <c r="B126" s="55">
        <v>261.29000000000002</v>
      </c>
      <c r="C126" s="55" t="s">
        <v>201</v>
      </c>
      <c r="D126" s="56">
        <f t="shared" si="55"/>
        <v>0</v>
      </c>
      <c r="E126" s="56">
        <f t="shared" si="56"/>
        <v>0</v>
      </c>
      <c r="F126" s="57"/>
      <c r="G126" s="57"/>
      <c r="H126" s="57"/>
      <c r="I126" s="57"/>
      <c r="J126" s="57"/>
      <c r="K126" s="56">
        <f t="shared" si="57"/>
        <v>0</v>
      </c>
      <c r="L126" s="57"/>
      <c r="M126" s="57"/>
      <c r="N126" s="57"/>
      <c r="O126" s="57"/>
      <c r="P126" s="57"/>
      <c r="Q126" s="57"/>
      <c r="R126" s="57"/>
      <c r="S126" s="57"/>
      <c r="T126" s="56">
        <f t="shared" si="59"/>
        <v>0</v>
      </c>
      <c r="U126" s="57"/>
      <c r="V126" s="57"/>
      <c r="W126" s="57"/>
      <c r="X126" s="57"/>
      <c r="Y126" s="57"/>
      <c r="Z126" s="57"/>
    </row>
    <row r="127" spans="1:26" ht="25.5" hidden="1">
      <c r="A127" s="55" t="s">
        <v>202</v>
      </c>
      <c r="B127" s="55">
        <v>261.3</v>
      </c>
      <c r="C127" s="55" t="s">
        <v>308</v>
      </c>
      <c r="D127" s="56">
        <f t="shared" si="55"/>
        <v>0</v>
      </c>
      <c r="E127" s="56">
        <f t="shared" si="56"/>
        <v>0</v>
      </c>
      <c r="F127" s="57"/>
      <c r="G127" s="57"/>
      <c r="H127" s="57"/>
      <c r="I127" s="57"/>
      <c r="J127" s="57"/>
      <c r="K127" s="56">
        <f t="shared" si="57"/>
        <v>0</v>
      </c>
      <c r="L127" s="57"/>
      <c r="M127" s="57"/>
      <c r="N127" s="57"/>
      <c r="O127" s="57"/>
      <c r="P127" s="57"/>
      <c r="Q127" s="57"/>
      <c r="R127" s="57"/>
      <c r="S127" s="57"/>
      <c r="T127" s="56">
        <f t="shared" si="59"/>
        <v>0</v>
      </c>
      <c r="U127" s="57"/>
      <c r="V127" s="57"/>
      <c r="W127" s="57"/>
      <c r="X127" s="57"/>
      <c r="Y127" s="57"/>
      <c r="Z127" s="57"/>
    </row>
    <row r="128" spans="1:26" ht="25.5" hidden="1">
      <c r="A128" s="55" t="s">
        <v>203</v>
      </c>
      <c r="B128" s="55">
        <v>261.31</v>
      </c>
      <c r="C128" s="55" t="s">
        <v>204</v>
      </c>
      <c r="D128" s="56">
        <f t="shared" si="55"/>
        <v>0</v>
      </c>
      <c r="E128" s="56">
        <f t="shared" si="56"/>
        <v>0</v>
      </c>
      <c r="F128" s="57"/>
      <c r="G128" s="57"/>
      <c r="H128" s="57"/>
      <c r="I128" s="57"/>
      <c r="J128" s="57"/>
      <c r="K128" s="56">
        <f t="shared" si="57"/>
        <v>0</v>
      </c>
      <c r="L128" s="57"/>
      <c r="M128" s="57"/>
      <c r="N128" s="57"/>
      <c r="O128" s="57"/>
      <c r="P128" s="57"/>
      <c r="Q128" s="57"/>
      <c r="R128" s="57"/>
      <c r="S128" s="57"/>
      <c r="T128" s="56">
        <f t="shared" si="59"/>
        <v>0</v>
      </c>
      <c r="U128" s="57"/>
      <c r="V128" s="57"/>
      <c r="W128" s="57"/>
      <c r="X128" s="57"/>
      <c r="Y128" s="57"/>
      <c r="Z128" s="57"/>
    </row>
    <row r="129" spans="1:26" ht="25.5" hidden="1">
      <c r="A129" s="55" t="s">
        <v>205</v>
      </c>
      <c r="B129" s="55">
        <v>261.32</v>
      </c>
      <c r="C129" s="55" t="s">
        <v>309</v>
      </c>
      <c r="D129" s="56">
        <f t="shared" si="55"/>
        <v>0</v>
      </c>
      <c r="E129" s="56">
        <f t="shared" si="56"/>
        <v>0</v>
      </c>
      <c r="F129" s="57"/>
      <c r="G129" s="57"/>
      <c r="H129" s="57"/>
      <c r="I129" s="57"/>
      <c r="J129" s="57"/>
      <c r="K129" s="56">
        <f t="shared" si="57"/>
        <v>0</v>
      </c>
      <c r="L129" s="57"/>
      <c r="M129" s="57"/>
      <c r="N129" s="57"/>
      <c r="O129" s="57"/>
      <c r="P129" s="57"/>
      <c r="Q129" s="57"/>
      <c r="R129" s="57"/>
      <c r="S129" s="57"/>
      <c r="T129" s="56">
        <f t="shared" si="59"/>
        <v>0</v>
      </c>
      <c r="U129" s="57"/>
      <c r="V129" s="57"/>
      <c r="W129" s="57"/>
      <c r="X129" s="57"/>
      <c r="Y129" s="57"/>
      <c r="Z129" s="57"/>
    </row>
    <row r="130" spans="1:26" ht="25.5" hidden="1">
      <c r="A130" s="55" t="s">
        <v>206</v>
      </c>
      <c r="B130" s="55">
        <v>261.33</v>
      </c>
      <c r="C130" s="55" t="s">
        <v>310</v>
      </c>
      <c r="D130" s="56">
        <f t="shared" si="55"/>
        <v>0</v>
      </c>
      <c r="E130" s="56">
        <f t="shared" si="56"/>
        <v>0</v>
      </c>
      <c r="F130" s="57"/>
      <c r="G130" s="57"/>
      <c r="H130" s="57"/>
      <c r="I130" s="57"/>
      <c r="J130" s="57"/>
      <c r="K130" s="56">
        <f t="shared" si="57"/>
        <v>0</v>
      </c>
      <c r="L130" s="57"/>
      <c r="M130" s="57"/>
      <c r="N130" s="57"/>
      <c r="O130" s="57"/>
      <c r="P130" s="57"/>
      <c r="Q130" s="57"/>
      <c r="R130" s="57"/>
      <c r="S130" s="57"/>
      <c r="T130" s="56">
        <f t="shared" si="59"/>
        <v>0</v>
      </c>
      <c r="U130" s="57"/>
      <c r="V130" s="57"/>
      <c r="W130" s="57"/>
      <c r="X130" s="57"/>
      <c r="Y130" s="57"/>
      <c r="Z130" s="57"/>
    </row>
    <row r="131" spans="1:26" ht="25.5" hidden="1">
      <c r="A131" s="55" t="s">
        <v>207</v>
      </c>
      <c r="B131" s="55">
        <v>261.33999999999997</v>
      </c>
      <c r="C131" s="55" t="s">
        <v>208</v>
      </c>
      <c r="D131" s="56">
        <f t="shared" si="55"/>
        <v>0</v>
      </c>
      <c r="E131" s="56">
        <f t="shared" si="56"/>
        <v>0</v>
      </c>
      <c r="F131" s="57"/>
      <c r="G131" s="57"/>
      <c r="H131" s="57"/>
      <c r="I131" s="57"/>
      <c r="J131" s="57"/>
      <c r="K131" s="56">
        <f t="shared" si="57"/>
        <v>0</v>
      </c>
      <c r="L131" s="57"/>
      <c r="M131" s="57"/>
      <c r="N131" s="57"/>
      <c r="O131" s="57"/>
      <c r="P131" s="57"/>
      <c r="Q131" s="57"/>
      <c r="R131" s="57"/>
      <c r="S131" s="57"/>
      <c r="T131" s="56">
        <f t="shared" si="59"/>
        <v>0</v>
      </c>
      <c r="U131" s="57"/>
      <c r="V131" s="57"/>
      <c r="W131" s="57"/>
      <c r="X131" s="57"/>
      <c r="Y131" s="57"/>
      <c r="Z131" s="57"/>
    </row>
    <row r="132" spans="1:26" ht="25.5" hidden="1">
      <c r="A132" s="55" t="s">
        <v>209</v>
      </c>
      <c r="B132" s="55">
        <v>261.35000000000002</v>
      </c>
      <c r="C132" s="55" t="s">
        <v>210</v>
      </c>
      <c r="D132" s="56">
        <f t="shared" si="55"/>
        <v>0</v>
      </c>
      <c r="E132" s="56">
        <f t="shared" si="56"/>
        <v>0</v>
      </c>
      <c r="F132" s="57"/>
      <c r="G132" s="57"/>
      <c r="H132" s="57"/>
      <c r="I132" s="57"/>
      <c r="J132" s="57"/>
      <c r="K132" s="56">
        <f t="shared" si="57"/>
        <v>0</v>
      </c>
      <c r="L132" s="57"/>
      <c r="M132" s="57"/>
      <c r="N132" s="57"/>
      <c r="O132" s="57"/>
      <c r="P132" s="57"/>
      <c r="Q132" s="57"/>
      <c r="R132" s="57"/>
      <c r="S132" s="57"/>
      <c r="T132" s="56">
        <f t="shared" si="59"/>
        <v>0</v>
      </c>
      <c r="U132" s="57"/>
      <c r="V132" s="57"/>
      <c r="W132" s="57"/>
      <c r="X132" s="57"/>
      <c r="Y132" s="57"/>
      <c r="Z132" s="57"/>
    </row>
    <row r="133" spans="1:26" ht="25.5">
      <c r="A133" s="55" t="s">
        <v>211</v>
      </c>
      <c r="B133" s="55">
        <v>261.36</v>
      </c>
      <c r="C133" s="55" t="s">
        <v>311</v>
      </c>
      <c r="D133" s="56">
        <f t="shared" si="55"/>
        <v>35000</v>
      </c>
      <c r="E133" s="56">
        <f t="shared" si="56"/>
        <v>0</v>
      </c>
      <c r="F133" s="57"/>
      <c r="G133" s="57"/>
      <c r="H133" s="57"/>
      <c r="I133" s="57"/>
      <c r="J133" s="57"/>
      <c r="K133" s="56">
        <f t="shared" si="57"/>
        <v>0</v>
      </c>
      <c r="L133" s="57"/>
      <c r="M133" s="57"/>
      <c r="N133" s="57"/>
      <c r="O133" s="57"/>
      <c r="P133" s="57"/>
      <c r="Q133" s="57"/>
      <c r="R133" s="57"/>
      <c r="S133" s="57"/>
      <c r="T133" s="56">
        <f t="shared" si="59"/>
        <v>35000</v>
      </c>
      <c r="U133" s="57"/>
      <c r="V133" s="57"/>
      <c r="W133" s="57"/>
      <c r="X133" s="57"/>
      <c r="Y133" s="57">
        <v>35000</v>
      </c>
      <c r="Z133" s="57"/>
    </row>
    <row r="134" spans="1:26">
      <c r="A134" s="55"/>
      <c r="B134" s="55"/>
      <c r="C134" s="55"/>
      <c r="D134" s="56"/>
      <c r="E134" s="56"/>
      <c r="F134" s="57"/>
      <c r="G134" s="57"/>
      <c r="H134" s="57"/>
      <c r="I134" s="57"/>
      <c r="J134" s="57"/>
      <c r="K134" s="56"/>
      <c r="L134" s="57"/>
      <c r="M134" s="57"/>
      <c r="N134" s="57"/>
      <c r="O134" s="57"/>
      <c r="P134" s="57"/>
      <c r="Q134" s="57"/>
      <c r="R134" s="57"/>
      <c r="S134" s="57"/>
      <c r="T134" s="56"/>
      <c r="U134" s="57"/>
      <c r="V134" s="57"/>
      <c r="W134" s="57"/>
      <c r="X134" s="57"/>
      <c r="Y134" s="57"/>
      <c r="Z134" s="57"/>
    </row>
    <row r="135" spans="1:26" ht="25.5" hidden="1">
      <c r="A135" s="55" t="s">
        <v>212</v>
      </c>
      <c r="B135" s="55">
        <v>300</v>
      </c>
      <c r="C135" s="55" t="s">
        <v>89</v>
      </c>
      <c r="D135" s="56">
        <f>E135+K135+S135+T135</f>
        <v>0</v>
      </c>
      <c r="E135" s="56">
        <f>SUM(F135:J135)</f>
        <v>0</v>
      </c>
      <c r="F135" s="56"/>
      <c r="G135" s="56"/>
      <c r="H135" s="56"/>
      <c r="I135" s="56"/>
      <c r="J135" s="56"/>
      <c r="K135" s="56">
        <f>SUM(L135:R135)</f>
        <v>0</v>
      </c>
      <c r="L135" s="56"/>
      <c r="M135" s="56"/>
      <c r="N135" s="56"/>
      <c r="O135" s="56"/>
      <c r="P135" s="56"/>
      <c r="Q135" s="56"/>
      <c r="R135" s="56"/>
      <c r="S135" s="56"/>
      <c r="T135" s="56">
        <f>SUM(U135:Z135)</f>
        <v>0</v>
      </c>
      <c r="U135" s="56"/>
      <c r="V135" s="56"/>
      <c r="W135" s="56"/>
      <c r="X135" s="56"/>
      <c r="Y135" s="56"/>
      <c r="Z135" s="56"/>
    </row>
    <row r="136" spans="1:26" hidden="1">
      <c r="A136" s="55" t="s">
        <v>2</v>
      </c>
      <c r="B136" s="55"/>
      <c r="C136" s="55"/>
      <c r="D136" s="56"/>
      <c r="E136" s="56"/>
      <c r="F136" s="57"/>
      <c r="G136" s="57"/>
      <c r="H136" s="57"/>
      <c r="I136" s="57"/>
      <c r="J136" s="57"/>
      <c r="K136" s="56"/>
      <c r="L136" s="57"/>
      <c r="M136" s="57"/>
      <c r="N136" s="57"/>
      <c r="O136" s="57"/>
      <c r="P136" s="57"/>
      <c r="Q136" s="57"/>
      <c r="R136" s="57"/>
      <c r="S136" s="57"/>
      <c r="T136" s="56"/>
      <c r="U136" s="57"/>
      <c r="V136" s="57"/>
      <c r="W136" s="57"/>
      <c r="X136" s="57"/>
      <c r="Y136" s="57"/>
      <c r="Z136" s="57"/>
    </row>
    <row r="137" spans="1:26" hidden="1">
      <c r="A137" s="55" t="s">
        <v>213</v>
      </c>
      <c r="B137" s="55">
        <v>310</v>
      </c>
      <c r="C137" s="55">
        <v>510</v>
      </c>
      <c r="D137" s="56">
        <f>E137+K137+S137+T137</f>
        <v>0</v>
      </c>
      <c r="E137" s="56">
        <f t="shared" ref="E137:E139" si="60">SUM(F137:J137)</f>
        <v>0</v>
      </c>
      <c r="F137" s="57"/>
      <c r="G137" s="57"/>
      <c r="H137" s="57"/>
      <c r="I137" s="57"/>
      <c r="J137" s="57"/>
      <c r="K137" s="56">
        <f t="shared" ref="K137:K138" si="61">SUM(L137:R137)</f>
        <v>0</v>
      </c>
      <c r="L137" s="57"/>
      <c r="M137" s="57"/>
      <c r="N137" s="57"/>
      <c r="O137" s="57"/>
      <c r="P137" s="57"/>
      <c r="Q137" s="57"/>
      <c r="R137" s="57"/>
      <c r="S137" s="57"/>
      <c r="T137" s="56">
        <f>SUM(U137:Z137)</f>
        <v>0</v>
      </c>
      <c r="U137" s="57"/>
      <c r="V137" s="57"/>
      <c r="W137" s="57"/>
      <c r="X137" s="57"/>
      <c r="Y137" s="57"/>
      <c r="Z137" s="57"/>
    </row>
    <row r="138" spans="1:26" hidden="1">
      <c r="A138" s="55" t="s">
        <v>214</v>
      </c>
      <c r="B138" s="55">
        <v>320</v>
      </c>
      <c r="C138" s="55"/>
      <c r="D138" s="56">
        <f>E138+K138+S138+T138</f>
        <v>0</v>
      </c>
      <c r="E138" s="56">
        <f t="shared" si="60"/>
        <v>0</v>
      </c>
      <c r="F138" s="57"/>
      <c r="G138" s="57"/>
      <c r="H138" s="57"/>
      <c r="I138" s="57"/>
      <c r="J138" s="57"/>
      <c r="K138" s="56">
        <f t="shared" si="61"/>
        <v>0</v>
      </c>
      <c r="L138" s="57"/>
      <c r="M138" s="57"/>
      <c r="N138" s="57"/>
      <c r="O138" s="57"/>
      <c r="P138" s="57"/>
      <c r="Q138" s="57"/>
      <c r="R138" s="57"/>
      <c r="S138" s="57"/>
      <c r="T138" s="56">
        <f>SUM(U138:Z138)</f>
        <v>0</v>
      </c>
      <c r="U138" s="57"/>
      <c r="V138" s="57"/>
      <c r="W138" s="57"/>
      <c r="X138" s="57"/>
      <c r="Y138" s="57"/>
      <c r="Z138" s="57"/>
    </row>
    <row r="139" spans="1:26" ht="24.75" hidden="1" customHeight="1">
      <c r="A139" s="55" t="s">
        <v>215</v>
      </c>
      <c r="B139" s="55">
        <v>400</v>
      </c>
      <c r="C139" s="55">
        <v>600</v>
      </c>
      <c r="D139" s="56">
        <f>E139+K139+S139+T139</f>
        <v>0</v>
      </c>
      <c r="E139" s="56">
        <f t="shared" si="60"/>
        <v>0</v>
      </c>
      <c r="F139" s="56"/>
      <c r="G139" s="56"/>
      <c r="H139" s="56"/>
      <c r="I139" s="56"/>
      <c r="J139" s="56"/>
      <c r="K139" s="56">
        <f>SUM(L139:R139)</f>
        <v>0</v>
      </c>
      <c r="L139" s="56"/>
      <c r="M139" s="56"/>
      <c r="N139" s="56"/>
      <c r="O139" s="56"/>
      <c r="P139" s="56"/>
      <c r="Q139" s="56"/>
      <c r="R139" s="56"/>
      <c r="S139" s="56"/>
      <c r="T139" s="56">
        <f>SUM(U139:Z139)</f>
        <v>0</v>
      </c>
      <c r="U139" s="56"/>
      <c r="V139" s="56"/>
      <c r="W139" s="56"/>
      <c r="X139" s="56"/>
      <c r="Y139" s="56"/>
      <c r="Z139" s="56"/>
    </row>
    <row r="140" spans="1:26" hidden="1">
      <c r="A140" s="55" t="s">
        <v>2</v>
      </c>
      <c r="B140" s="55"/>
      <c r="C140" s="55"/>
      <c r="D140" s="56"/>
      <c r="E140" s="56"/>
      <c r="F140" s="57"/>
      <c r="G140" s="57"/>
      <c r="H140" s="57"/>
      <c r="I140" s="57"/>
      <c r="J140" s="57"/>
      <c r="K140" s="56"/>
      <c r="L140" s="57"/>
      <c r="M140" s="57"/>
      <c r="N140" s="57"/>
      <c r="O140" s="57"/>
      <c r="P140" s="57"/>
      <c r="Q140" s="57"/>
      <c r="R140" s="57"/>
      <c r="S140" s="57"/>
      <c r="T140" s="56"/>
      <c r="U140" s="57"/>
      <c r="V140" s="57"/>
      <c r="W140" s="57"/>
      <c r="X140" s="57"/>
      <c r="Y140" s="57"/>
      <c r="Z140" s="57"/>
    </row>
    <row r="141" spans="1:26" hidden="1">
      <c r="A141" s="55" t="s">
        <v>216</v>
      </c>
      <c r="B141" s="55">
        <v>410</v>
      </c>
      <c r="C141" s="55">
        <v>610</v>
      </c>
      <c r="D141" s="56">
        <f>E141+K141+S141+T141</f>
        <v>0</v>
      </c>
      <c r="E141" s="56">
        <f>SUM(F141:J141)</f>
        <v>0</v>
      </c>
      <c r="F141" s="57"/>
      <c r="G141" s="57"/>
      <c r="H141" s="57"/>
      <c r="I141" s="57"/>
      <c r="J141" s="57"/>
      <c r="K141" s="56">
        <f>SUM(L141:R141)</f>
        <v>0</v>
      </c>
      <c r="L141" s="57"/>
      <c r="M141" s="57"/>
      <c r="N141" s="57"/>
      <c r="O141" s="57"/>
      <c r="P141" s="57"/>
      <c r="Q141" s="57"/>
      <c r="R141" s="57"/>
      <c r="S141" s="57"/>
      <c r="T141" s="56">
        <f>SUM(U141:Z141)</f>
        <v>0</v>
      </c>
      <c r="U141" s="57"/>
      <c r="V141" s="57"/>
      <c r="W141" s="57"/>
      <c r="X141" s="57"/>
      <c r="Y141" s="57"/>
      <c r="Z141" s="57"/>
    </row>
    <row r="142" spans="1:26" hidden="1">
      <c r="A142" s="55" t="s">
        <v>217</v>
      </c>
      <c r="B142" s="55">
        <v>420</v>
      </c>
      <c r="C142" s="55"/>
      <c r="D142" s="56">
        <f>E142+K142+S142+T142</f>
        <v>0</v>
      </c>
      <c r="E142" s="56">
        <f t="shared" ref="E142:E144" si="62">SUM(F142:J142)</f>
        <v>0</v>
      </c>
      <c r="F142" s="57"/>
      <c r="G142" s="57"/>
      <c r="H142" s="57"/>
      <c r="I142" s="57"/>
      <c r="J142" s="57"/>
      <c r="K142" s="56">
        <f t="shared" ref="K142:K144" si="63">SUM(L142:R142)</f>
        <v>0</v>
      </c>
      <c r="L142" s="57"/>
      <c r="M142" s="57"/>
      <c r="N142" s="57"/>
      <c r="O142" s="57"/>
      <c r="P142" s="57"/>
      <c r="Q142" s="57"/>
      <c r="R142" s="57"/>
      <c r="S142" s="57"/>
      <c r="T142" s="56">
        <f>SUM(U142:Z142)</f>
        <v>0</v>
      </c>
      <c r="U142" s="57"/>
      <c r="V142" s="57"/>
      <c r="W142" s="57"/>
      <c r="X142" s="57"/>
      <c r="Y142" s="57"/>
      <c r="Z142" s="57"/>
    </row>
    <row r="143" spans="1:26">
      <c r="A143" s="55" t="s">
        <v>218</v>
      </c>
      <c r="B143" s="55">
        <v>500</v>
      </c>
      <c r="C143" s="55" t="s">
        <v>117</v>
      </c>
      <c r="D143" s="56">
        <f>E143+K143+S143+T143</f>
        <v>161020.35999999999</v>
      </c>
      <c r="E143" s="56">
        <f t="shared" si="62"/>
        <v>0</v>
      </c>
      <c r="F143" s="57"/>
      <c r="G143" s="57"/>
      <c r="H143" s="57"/>
      <c r="I143" s="57"/>
      <c r="J143" s="57"/>
      <c r="K143" s="56">
        <f t="shared" si="63"/>
        <v>161020.35999999999</v>
      </c>
      <c r="L143" s="57">
        <v>161019.56</v>
      </c>
      <c r="M143" s="57"/>
      <c r="N143" s="57"/>
      <c r="O143" s="57"/>
      <c r="P143" s="57"/>
      <c r="Q143" s="57"/>
      <c r="R143" s="57">
        <v>0.8</v>
      </c>
      <c r="S143" s="57"/>
      <c r="T143" s="56">
        <f>SUM(U143:Z143)</f>
        <v>0</v>
      </c>
      <c r="U143" s="57"/>
      <c r="V143" s="57"/>
      <c r="W143" s="57"/>
      <c r="X143" s="57"/>
      <c r="Y143" s="57"/>
      <c r="Z143" s="57"/>
    </row>
    <row r="144" spans="1:26">
      <c r="A144" s="55" t="s">
        <v>219</v>
      </c>
      <c r="B144" s="55">
        <v>600</v>
      </c>
      <c r="C144" s="55" t="s">
        <v>117</v>
      </c>
      <c r="D144" s="56">
        <f>E144+K144+S144+T144</f>
        <v>0</v>
      </c>
      <c r="E144" s="56">
        <f t="shared" si="62"/>
        <v>0</v>
      </c>
      <c r="F144" s="57">
        <v>0</v>
      </c>
      <c r="G144" s="57">
        <v>0</v>
      </c>
      <c r="H144" s="57">
        <v>0</v>
      </c>
      <c r="I144" s="57">
        <v>0</v>
      </c>
      <c r="J144" s="57">
        <v>0</v>
      </c>
      <c r="K144" s="56">
        <f t="shared" si="63"/>
        <v>0</v>
      </c>
      <c r="L144" s="57">
        <v>0</v>
      </c>
      <c r="M144" s="57">
        <v>0</v>
      </c>
      <c r="N144" s="57">
        <v>0</v>
      </c>
      <c r="O144" s="57">
        <v>0</v>
      </c>
      <c r="P144" s="57">
        <v>0</v>
      </c>
      <c r="Q144" s="57">
        <v>0</v>
      </c>
      <c r="R144" s="57">
        <v>0</v>
      </c>
      <c r="S144" s="57">
        <v>0</v>
      </c>
      <c r="T144" s="56">
        <f>SUM(U144:Z144)</f>
        <v>0</v>
      </c>
      <c r="U144" s="57">
        <v>0</v>
      </c>
      <c r="V144" s="57">
        <v>0</v>
      </c>
      <c r="W144" s="57">
        <v>0</v>
      </c>
      <c r="X144" s="57">
        <v>0</v>
      </c>
      <c r="Y144" s="57">
        <v>0</v>
      </c>
      <c r="Z144" s="57">
        <v>0</v>
      </c>
    </row>
    <row r="146" spans="8:8">
      <c r="H146" s="77"/>
    </row>
    <row r="147" spans="8:8">
      <c r="H147" s="78"/>
    </row>
  </sheetData>
  <autoFilter ref="A9:Z144"/>
  <mergeCells count="12">
    <mergeCell ref="K7:R7"/>
    <mergeCell ref="A2:J2"/>
    <mergeCell ref="S7:S8"/>
    <mergeCell ref="T7:Z7"/>
    <mergeCell ref="E7:J7"/>
    <mergeCell ref="A5:A8"/>
    <mergeCell ref="B5:B8"/>
    <mergeCell ref="C5:C8"/>
    <mergeCell ref="D5:Z5"/>
    <mergeCell ref="D6:D8"/>
    <mergeCell ref="E6:Z6"/>
    <mergeCell ref="A3:J3"/>
  </mergeCells>
  <pageMargins left="0" right="0" top="0.78740157480314965" bottom="0.39370078740157483" header="0.31496062992125984" footer="0.31496062992125984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FF00"/>
  </sheetPr>
  <dimension ref="A2:AB147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XFD1048576"/>
    </sheetView>
  </sheetViews>
  <sheetFormatPr defaultRowHeight="15"/>
  <cols>
    <col min="1" max="1" width="27" style="58" customWidth="1"/>
    <col min="2" max="2" width="5.85546875" style="58" customWidth="1"/>
    <col min="3" max="3" width="10.5703125" style="58" customWidth="1"/>
    <col min="4" max="4" width="11.5703125" style="58" customWidth="1"/>
    <col min="5" max="5" width="11.7109375" style="58" customWidth="1"/>
    <col min="6" max="6" width="10.5703125" style="58" hidden="1" customWidth="1"/>
    <col min="7" max="7" width="11.42578125" style="58" hidden="1" customWidth="1"/>
    <col min="8" max="8" width="13.140625" style="58" customWidth="1"/>
    <col min="9" max="9" width="11.42578125" style="58" hidden="1" customWidth="1"/>
    <col min="10" max="10" width="10" style="58" customWidth="1"/>
    <col min="11" max="11" width="11.42578125" style="58" customWidth="1"/>
    <col min="12" max="12" width="9.7109375" style="58" customWidth="1"/>
    <col min="13" max="13" width="7.5703125" style="58" customWidth="1"/>
    <col min="14" max="14" width="9.28515625" style="58" hidden="1" customWidth="1"/>
    <col min="15" max="15" width="11.42578125" style="58" hidden="1" customWidth="1"/>
    <col min="16" max="16" width="8.42578125" style="58" hidden="1" customWidth="1"/>
    <col min="17" max="17" width="10.7109375" style="58" customWidth="1"/>
    <col min="18" max="18" width="7" style="58" hidden="1" customWidth="1"/>
    <col min="19" max="19" width="11.42578125" style="58" hidden="1" customWidth="1"/>
    <col min="20" max="20" width="8.85546875" style="58" customWidth="1"/>
    <col min="21" max="24" width="11.42578125" style="58" hidden="1" customWidth="1"/>
    <col min="25" max="25" width="8.42578125" style="58" customWidth="1"/>
    <col min="26" max="26" width="11.42578125" style="58" hidden="1" customWidth="1"/>
    <col min="27" max="27" width="11.42578125" style="58" customWidth="1"/>
    <col min="28" max="28" width="12.85546875" style="58" bestFit="1" customWidth="1"/>
    <col min="29" max="16384" width="9.140625" style="58"/>
  </cols>
  <sheetData>
    <row r="2" spans="1:28" ht="15.75">
      <c r="A2" s="100" t="s">
        <v>229</v>
      </c>
      <c r="B2" s="100"/>
      <c r="C2" s="100"/>
      <c r="D2" s="100"/>
      <c r="E2" s="100"/>
      <c r="F2" s="100"/>
      <c r="G2" s="100"/>
      <c r="H2" s="100"/>
      <c r="I2" s="100"/>
      <c r="J2" s="100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1:28" ht="15.75">
      <c r="A3" s="100" t="s">
        <v>368</v>
      </c>
      <c r="B3" s="100"/>
      <c r="C3" s="100"/>
      <c r="D3" s="100"/>
      <c r="E3" s="100"/>
      <c r="F3" s="100"/>
      <c r="G3" s="100"/>
      <c r="H3" s="100"/>
      <c r="I3" s="100"/>
      <c r="J3" s="100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</row>
    <row r="4" spans="1:28" ht="15.7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</row>
    <row r="5" spans="1:28">
      <c r="A5" s="101" t="s">
        <v>220</v>
      </c>
      <c r="B5" s="101" t="s">
        <v>221</v>
      </c>
      <c r="C5" s="101" t="s">
        <v>222</v>
      </c>
      <c r="D5" s="101" t="s">
        <v>223</v>
      </c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</row>
    <row r="6" spans="1:28">
      <c r="A6" s="101"/>
      <c r="B6" s="101"/>
      <c r="C6" s="101"/>
      <c r="D6" s="97" t="s">
        <v>224</v>
      </c>
      <c r="E6" s="101" t="s">
        <v>4</v>
      </c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</row>
    <row r="7" spans="1:28" ht="60.75" customHeight="1">
      <c r="A7" s="101"/>
      <c r="B7" s="101"/>
      <c r="C7" s="101"/>
      <c r="D7" s="102"/>
      <c r="E7" s="103" t="s">
        <v>225</v>
      </c>
      <c r="F7" s="104"/>
      <c r="G7" s="104"/>
      <c r="H7" s="104"/>
      <c r="I7" s="104"/>
      <c r="J7" s="105"/>
      <c r="K7" s="103" t="s">
        <v>226</v>
      </c>
      <c r="L7" s="104"/>
      <c r="M7" s="104"/>
      <c r="N7" s="104"/>
      <c r="O7" s="104"/>
      <c r="P7" s="104"/>
      <c r="Q7" s="104"/>
      <c r="R7" s="105"/>
      <c r="S7" s="97" t="s">
        <v>227</v>
      </c>
      <c r="T7" s="99" t="s">
        <v>228</v>
      </c>
      <c r="U7" s="99"/>
      <c r="V7" s="99"/>
      <c r="W7" s="99"/>
      <c r="X7" s="99"/>
      <c r="Y7" s="99"/>
      <c r="Z7" s="99"/>
    </row>
    <row r="8" spans="1:28" ht="186" customHeight="1">
      <c r="A8" s="101"/>
      <c r="B8" s="101"/>
      <c r="C8" s="101"/>
      <c r="D8" s="98"/>
      <c r="E8" s="75" t="s">
        <v>312</v>
      </c>
      <c r="F8" s="61" t="s">
        <v>313</v>
      </c>
      <c r="G8" s="61" t="s">
        <v>355</v>
      </c>
      <c r="H8" s="61" t="s">
        <v>315</v>
      </c>
      <c r="I8" s="61" t="s">
        <v>314</v>
      </c>
      <c r="J8" s="61" t="s">
        <v>348</v>
      </c>
      <c r="K8" s="75" t="s">
        <v>312</v>
      </c>
      <c r="L8" s="61" t="s">
        <v>321</v>
      </c>
      <c r="M8" s="61" t="s">
        <v>320</v>
      </c>
      <c r="N8" s="61" t="s">
        <v>322</v>
      </c>
      <c r="O8" s="61" t="s">
        <v>323</v>
      </c>
      <c r="P8" s="61" t="s">
        <v>324</v>
      </c>
      <c r="Q8" s="61" t="s">
        <v>351</v>
      </c>
      <c r="R8" s="61" t="s">
        <v>358</v>
      </c>
      <c r="S8" s="98"/>
      <c r="T8" s="76" t="s">
        <v>224</v>
      </c>
      <c r="U8" s="76" t="s">
        <v>325</v>
      </c>
      <c r="V8" s="76" t="s">
        <v>326</v>
      </c>
      <c r="W8" s="76" t="s">
        <v>327</v>
      </c>
      <c r="X8" s="76" t="s">
        <v>330</v>
      </c>
      <c r="Y8" s="76" t="s">
        <v>328</v>
      </c>
      <c r="Z8" s="76" t="s">
        <v>329</v>
      </c>
    </row>
    <row r="9" spans="1:28">
      <c r="A9" s="62">
        <v>1</v>
      </c>
      <c r="B9" s="62">
        <v>2</v>
      </c>
      <c r="C9" s="62">
        <v>3</v>
      </c>
      <c r="D9" s="63">
        <v>4</v>
      </c>
      <c r="E9" s="63">
        <v>5</v>
      </c>
      <c r="F9" s="62">
        <v>6</v>
      </c>
      <c r="G9" s="63">
        <v>7</v>
      </c>
      <c r="H9" s="63">
        <v>8</v>
      </c>
      <c r="I9" s="62">
        <v>9</v>
      </c>
      <c r="J9" s="63">
        <v>10</v>
      </c>
      <c r="K9" s="63">
        <v>11</v>
      </c>
      <c r="L9" s="62">
        <v>12</v>
      </c>
      <c r="M9" s="63">
        <v>13</v>
      </c>
      <c r="N9" s="63">
        <v>14</v>
      </c>
      <c r="O9" s="62">
        <v>15</v>
      </c>
      <c r="P9" s="63">
        <v>16</v>
      </c>
      <c r="Q9" s="63">
        <v>17</v>
      </c>
      <c r="R9" s="62">
        <v>18</v>
      </c>
      <c r="S9" s="63">
        <v>19</v>
      </c>
      <c r="T9" s="63">
        <v>20</v>
      </c>
      <c r="U9" s="63">
        <v>21</v>
      </c>
      <c r="V9" s="62">
        <v>22</v>
      </c>
      <c r="W9" s="63">
        <v>23</v>
      </c>
      <c r="X9" s="63">
        <v>24</v>
      </c>
      <c r="Y9" s="63">
        <v>25</v>
      </c>
      <c r="Z9" s="62">
        <v>26</v>
      </c>
    </row>
    <row r="10" spans="1:28">
      <c r="A10" s="55" t="s">
        <v>263</v>
      </c>
      <c r="B10" s="55">
        <v>100</v>
      </c>
      <c r="C10" s="55" t="s">
        <v>89</v>
      </c>
      <c r="D10" s="56">
        <f>E10+K10+S10+T10</f>
        <v>35090200</v>
      </c>
      <c r="E10" s="56">
        <f>SUM(F10:J10)</f>
        <v>32680700</v>
      </c>
      <c r="F10" s="56">
        <f>F17</f>
        <v>0</v>
      </c>
      <c r="G10" s="56">
        <f t="shared" ref="G10:J10" si="0">G17</f>
        <v>0</v>
      </c>
      <c r="H10" s="56">
        <f>H17</f>
        <v>32491300</v>
      </c>
      <c r="I10" s="56">
        <f t="shared" si="0"/>
        <v>0</v>
      </c>
      <c r="J10" s="56">
        <f t="shared" si="0"/>
        <v>189400</v>
      </c>
      <c r="K10" s="56">
        <f>SUM(L10:R10)</f>
        <v>2374500</v>
      </c>
      <c r="L10" s="56">
        <f>L30</f>
        <v>562400</v>
      </c>
      <c r="M10" s="56">
        <f t="shared" ref="M10:Q10" si="1">M30</f>
        <v>1300</v>
      </c>
      <c r="N10" s="56">
        <f t="shared" si="1"/>
        <v>0</v>
      </c>
      <c r="O10" s="56">
        <f t="shared" si="1"/>
        <v>0</v>
      </c>
      <c r="P10" s="56">
        <f t="shared" si="1"/>
        <v>0</v>
      </c>
      <c r="Q10" s="56">
        <f t="shared" si="1"/>
        <v>1810800</v>
      </c>
      <c r="R10" s="56">
        <f>R30</f>
        <v>0</v>
      </c>
      <c r="S10" s="56"/>
      <c r="T10" s="56">
        <f>SUM(U10:Z10)</f>
        <v>35000</v>
      </c>
      <c r="U10" s="56">
        <f>U17</f>
        <v>0</v>
      </c>
      <c r="V10" s="56">
        <f t="shared" ref="V10:X10" si="2">V17</f>
        <v>0</v>
      </c>
      <c r="W10" s="56">
        <f t="shared" si="2"/>
        <v>0</v>
      </c>
      <c r="X10" s="56">
        <f t="shared" si="2"/>
        <v>0</v>
      </c>
      <c r="Y10" s="56">
        <f>Y17+Y32</f>
        <v>35000</v>
      </c>
      <c r="Z10" s="56"/>
      <c r="AB10" s="74"/>
    </row>
    <row r="11" spans="1:28">
      <c r="A11" s="55" t="s">
        <v>90</v>
      </c>
      <c r="B11" s="55"/>
      <c r="C11" s="55"/>
      <c r="D11" s="56"/>
      <c r="E11" s="56"/>
      <c r="F11" s="57"/>
      <c r="G11" s="57"/>
      <c r="H11" s="57"/>
      <c r="I11" s="57"/>
      <c r="J11" s="57"/>
      <c r="K11" s="56"/>
      <c r="L11" s="57"/>
      <c r="M11" s="57"/>
      <c r="N11" s="57"/>
      <c r="O11" s="57"/>
      <c r="P11" s="57"/>
      <c r="Q11" s="57"/>
      <c r="R11" s="57"/>
      <c r="S11" s="57"/>
      <c r="T11" s="56"/>
      <c r="U11" s="57"/>
      <c r="V11" s="57"/>
      <c r="W11" s="57"/>
      <c r="X11" s="57"/>
      <c r="Y11" s="57"/>
      <c r="Z11" s="57"/>
    </row>
    <row r="12" spans="1:28">
      <c r="A12" s="55" t="s">
        <v>91</v>
      </c>
      <c r="B12" s="55">
        <v>110</v>
      </c>
      <c r="C12" s="55">
        <v>120</v>
      </c>
      <c r="D12" s="56">
        <f>T12</f>
        <v>0</v>
      </c>
      <c r="E12" s="56" t="s">
        <v>89</v>
      </c>
      <c r="F12" s="57" t="s">
        <v>89</v>
      </c>
      <c r="G12" s="57" t="s">
        <v>89</v>
      </c>
      <c r="H12" s="57" t="s">
        <v>89</v>
      </c>
      <c r="I12" s="57" t="s">
        <v>89</v>
      </c>
      <c r="J12" s="57" t="s">
        <v>89</v>
      </c>
      <c r="K12" s="56" t="s">
        <v>89</v>
      </c>
      <c r="L12" s="57" t="s">
        <v>89</v>
      </c>
      <c r="M12" s="57" t="s">
        <v>89</v>
      </c>
      <c r="N12" s="57" t="s">
        <v>89</v>
      </c>
      <c r="O12" s="57" t="s">
        <v>89</v>
      </c>
      <c r="P12" s="57" t="s">
        <v>89</v>
      </c>
      <c r="Q12" s="57" t="s">
        <v>89</v>
      </c>
      <c r="R12" s="57" t="s">
        <v>89</v>
      </c>
      <c r="S12" s="57" t="s">
        <v>89</v>
      </c>
      <c r="T12" s="56">
        <f>SUM(U12:Z12)</f>
        <v>0</v>
      </c>
      <c r="U12" s="57"/>
      <c r="V12" s="57"/>
      <c r="W12" s="57"/>
      <c r="X12" s="57"/>
      <c r="Y12" s="57"/>
      <c r="Z12" s="57" t="s">
        <v>89</v>
      </c>
    </row>
    <row r="13" spans="1:28" hidden="1">
      <c r="A13" s="55" t="s">
        <v>92</v>
      </c>
      <c r="B13" s="55"/>
      <c r="C13" s="55"/>
      <c r="D13" s="56"/>
      <c r="E13" s="56"/>
      <c r="F13" s="57"/>
      <c r="G13" s="57"/>
      <c r="H13" s="57"/>
      <c r="I13" s="57"/>
      <c r="J13" s="57"/>
      <c r="K13" s="56"/>
      <c r="L13" s="57"/>
      <c r="M13" s="57"/>
      <c r="N13" s="57"/>
      <c r="O13" s="57"/>
      <c r="P13" s="57"/>
      <c r="Q13" s="57"/>
      <c r="R13" s="57"/>
      <c r="S13" s="57"/>
      <c r="T13" s="56"/>
      <c r="U13" s="57"/>
      <c r="V13" s="57"/>
      <c r="W13" s="57"/>
      <c r="X13" s="57"/>
      <c r="Y13" s="57"/>
      <c r="Z13" s="57"/>
    </row>
    <row r="14" spans="1:28" hidden="1">
      <c r="A14" s="64" t="s">
        <v>93</v>
      </c>
      <c r="B14" s="64">
        <v>111</v>
      </c>
      <c r="C14" s="64">
        <v>120</v>
      </c>
      <c r="D14" s="56">
        <f>T14</f>
        <v>0</v>
      </c>
      <c r="E14" s="65" t="s">
        <v>89</v>
      </c>
      <c r="F14" s="66" t="s">
        <v>89</v>
      </c>
      <c r="G14" s="66" t="s">
        <v>89</v>
      </c>
      <c r="H14" s="66" t="s">
        <v>89</v>
      </c>
      <c r="I14" s="66" t="s">
        <v>89</v>
      </c>
      <c r="J14" s="66" t="s">
        <v>89</v>
      </c>
      <c r="K14" s="65" t="s">
        <v>89</v>
      </c>
      <c r="L14" s="66" t="s">
        <v>89</v>
      </c>
      <c r="M14" s="66" t="s">
        <v>89</v>
      </c>
      <c r="N14" s="66" t="s">
        <v>89</v>
      </c>
      <c r="O14" s="66" t="s">
        <v>89</v>
      </c>
      <c r="P14" s="66" t="s">
        <v>89</v>
      </c>
      <c r="Q14" s="66" t="s">
        <v>89</v>
      </c>
      <c r="R14" s="66" t="s">
        <v>89</v>
      </c>
      <c r="S14" s="66" t="s">
        <v>89</v>
      </c>
      <c r="T14" s="56">
        <f t="shared" ref="T14:T15" si="3">SUM(U14:Z14)</f>
        <v>0</v>
      </c>
      <c r="U14" s="66"/>
      <c r="V14" s="66"/>
      <c r="W14" s="66"/>
      <c r="X14" s="66"/>
      <c r="Y14" s="66"/>
      <c r="Z14" s="66" t="s">
        <v>89</v>
      </c>
    </row>
    <row r="15" spans="1:28" ht="25.5" hidden="1">
      <c r="A15" s="55" t="s">
        <v>94</v>
      </c>
      <c r="B15" s="55">
        <v>112</v>
      </c>
      <c r="C15" s="55">
        <v>120</v>
      </c>
      <c r="D15" s="56">
        <f>T15</f>
        <v>0</v>
      </c>
      <c r="E15" s="56" t="s">
        <v>89</v>
      </c>
      <c r="F15" s="57" t="s">
        <v>89</v>
      </c>
      <c r="G15" s="57" t="s">
        <v>89</v>
      </c>
      <c r="H15" s="57" t="s">
        <v>89</v>
      </c>
      <c r="I15" s="57" t="s">
        <v>89</v>
      </c>
      <c r="J15" s="57" t="s">
        <v>89</v>
      </c>
      <c r="K15" s="56" t="s">
        <v>89</v>
      </c>
      <c r="L15" s="57" t="s">
        <v>89</v>
      </c>
      <c r="M15" s="57" t="s">
        <v>89</v>
      </c>
      <c r="N15" s="57" t="s">
        <v>89</v>
      </c>
      <c r="O15" s="57" t="s">
        <v>89</v>
      </c>
      <c r="P15" s="57" t="s">
        <v>89</v>
      </c>
      <c r="Q15" s="57" t="s">
        <v>89</v>
      </c>
      <c r="R15" s="57" t="s">
        <v>89</v>
      </c>
      <c r="S15" s="57" t="s">
        <v>89</v>
      </c>
      <c r="T15" s="56">
        <f t="shared" si="3"/>
        <v>0</v>
      </c>
      <c r="U15" s="57"/>
      <c r="V15" s="57"/>
      <c r="W15" s="57"/>
      <c r="X15" s="57"/>
      <c r="Y15" s="57"/>
      <c r="Z15" s="57" t="s">
        <v>89</v>
      </c>
    </row>
    <row r="16" spans="1:28">
      <c r="A16" s="55"/>
      <c r="B16" s="55"/>
      <c r="C16" s="55"/>
      <c r="D16" s="56"/>
      <c r="E16" s="56"/>
      <c r="F16" s="57"/>
      <c r="G16" s="57"/>
      <c r="H16" s="57"/>
      <c r="I16" s="57"/>
      <c r="J16" s="57"/>
      <c r="K16" s="56"/>
      <c r="L16" s="57"/>
      <c r="M16" s="57"/>
      <c r="N16" s="57"/>
      <c r="O16" s="57"/>
      <c r="P16" s="57"/>
      <c r="Q16" s="57"/>
      <c r="R16" s="57"/>
      <c r="S16" s="57"/>
      <c r="T16" s="56"/>
      <c r="U16" s="57"/>
      <c r="V16" s="57"/>
      <c r="W16" s="57"/>
      <c r="X16" s="57"/>
      <c r="Y16" s="57"/>
      <c r="Z16" s="57"/>
    </row>
    <row r="17" spans="1:26" ht="27.75" customHeight="1">
      <c r="A17" s="55" t="s">
        <v>95</v>
      </c>
      <c r="B17" s="55">
        <v>120</v>
      </c>
      <c r="C17" s="55">
        <v>130</v>
      </c>
      <c r="D17" s="56">
        <f>E17+T17</f>
        <v>32680700</v>
      </c>
      <c r="E17" s="56">
        <f>SUM(F17:J17)</f>
        <v>32680700</v>
      </c>
      <c r="F17" s="57"/>
      <c r="G17" s="57"/>
      <c r="H17" s="56">
        <f>H19+H20+H21+H22+H23+H24</f>
        <v>32491300</v>
      </c>
      <c r="I17" s="56">
        <f t="shared" ref="I17:J17" si="4">I19+I20+I21+I22+I23+I24</f>
        <v>0</v>
      </c>
      <c r="J17" s="56">
        <f t="shared" si="4"/>
        <v>189400</v>
      </c>
      <c r="K17" s="56" t="s">
        <v>89</v>
      </c>
      <c r="L17" s="57" t="s">
        <v>89</v>
      </c>
      <c r="M17" s="57" t="s">
        <v>89</v>
      </c>
      <c r="N17" s="57" t="s">
        <v>89</v>
      </c>
      <c r="O17" s="57" t="s">
        <v>89</v>
      </c>
      <c r="P17" s="57" t="s">
        <v>89</v>
      </c>
      <c r="Q17" s="57" t="s">
        <v>89</v>
      </c>
      <c r="R17" s="57" t="s">
        <v>89</v>
      </c>
      <c r="S17" s="57" t="s">
        <v>89</v>
      </c>
      <c r="T17" s="56">
        <f>SUM(U17:Z17)</f>
        <v>0</v>
      </c>
      <c r="U17" s="56">
        <f>U20</f>
        <v>0</v>
      </c>
      <c r="V17" s="56">
        <f>V21</f>
        <v>0</v>
      </c>
      <c r="W17" s="56">
        <f>W22</f>
        <v>0</v>
      </c>
      <c r="X17" s="56"/>
      <c r="Y17" s="56">
        <f>Y28</f>
        <v>0</v>
      </c>
      <c r="Z17" s="56" t="s">
        <v>89</v>
      </c>
    </row>
    <row r="18" spans="1:26">
      <c r="A18" s="55" t="s">
        <v>92</v>
      </c>
      <c r="B18" s="55"/>
      <c r="C18" s="55"/>
      <c r="D18" s="56"/>
      <c r="E18" s="56"/>
      <c r="F18" s="57"/>
      <c r="G18" s="57"/>
      <c r="H18" s="57"/>
      <c r="I18" s="57"/>
      <c r="J18" s="57"/>
      <c r="K18" s="56"/>
      <c r="L18" s="57"/>
      <c r="M18" s="57"/>
      <c r="N18" s="57"/>
      <c r="O18" s="57"/>
      <c r="P18" s="57"/>
      <c r="Q18" s="57"/>
      <c r="R18" s="57"/>
      <c r="S18" s="57"/>
      <c r="T18" s="56"/>
      <c r="U18" s="57"/>
      <c r="V18" s="57"/>
      <c r="W18" s="57"/>
      <c r="X18" s="57"/>
      <c r="Y18" s="57"/>
      <c r="Z18" s="57"/>
    </row>
    <row r="19" spans="1:26" ht="76.5">
      <c r="A19" s="55" t="s">
        <v>96</v>
      </c>
      <c r="B19" s="55">
        <v>121</v>
      </c>
      <c r="C19" s="55">
        <v>130</v>
      </c>
      <c r="D19" s="56">
        <f>E19</f>
        <v>32680700</v>
      </c>
      <c r="E19" s="56">
        <f>SUM(F19:J19)</f>
        <v>32680700</v>
      </c>
      <c r="F19" s="57"/>
      <c r="G19" s="57"/>
      <c r="H19" s="57">
        <v>32491300</v>
      </c>
      <c r="I19" s="57"/>
      <c r="J19" s="57">
        <v>189400</v>
      </c>
      <c r="K19" s="56" t="s">
        <v>89</v>
      </c>
      <c r="L19" s="57" t="s">
        <v>89</v>
      </c>
      <c r="M19" s="57" t="s">
        <v>89</v>
      </c>
      <c r="N19" s="57" t="s">
        <v>89</v>
      </c>
      <c r="O19" s="57" t="s">
        <v>89</v>
      </c>
      <c r="P19" s="57" t="s">
        <v>89</v>
      </c>
      <c r="Q19" s="57" t="s">
        <v>89</v>
      </c>
      <c r="R19" s="57" t="s">
        <v>89</v>
      </c>
      <c r="S19" s="57" t="s">
        <v>89</v>
      </c>
      <c r="T19" s="56"/>
      <c r="U19" s="57"/>
      <c r="V19" s="57"/>
      <c r="W19" s="57"/>
      <c r="X19" s="57"/>
      <c r="Y19" s="57"/>
      <c r="Z19" s="57" t="s">
        <v>89</v>
      </c>
    </row>
    <row r="20" spans="1:26" hidden="1">
      <c r="A20" s="55" t="s">
        <v>97</v>
      </c>
      <c r="B20" s="55">
        <v>122</v>
      </c>
      <c r="C20" s="55">
        <v>130</v>
      </c>
      <c r="D20" s="56">
        <f>T20</f>
        <v>0</v>
      </c>
      <c r="E20" s="56"/>
      <c r="F20" s="57"/>
      <c r="G20" s="57"/>
      <c r="H20" s="57"/>
      <c r="I20" s="57"/>
      <c r="J20" s="57"/>
      <c r="K20" s="56" t="s">
        <v>89</v>
      </c>
      <c r="L20" s="57" t="s">
        <v>89</v>
      </c>
      <c r="M20" s="57" t="s">
        <v>89</v>
      </c>
      <c r="N20" s="57" t="s">
        <v>89</v>
      </c>
      <c r="O20" s="57" t="s">
        <v>89</v>
      </c>
      <c r="P20" s="57" t="s">
        <v>89</v>
      </c>
      <c r="Q20" s="57" t="s">
        <v>89</v>
      </c>
      <c r="R20" s="57" t="s">
        <v>89</v>
      </c>
      <c r="S20" s="57" t="s">
        <v>89</v>
      </c>
      <c r="T20" s="56">
        <f>SUM(U20:Z20)</f>
        <v>0</v>
      </c>
      <c r="U20" s="57"/>
      <c r="V20" s="57"/>
      <c r="W20" s="57"/>
      <c r="X20" s="57"/>
      <c r="Y20" s="57"/>
      <c r="Z20" s="57" t="s">
        <v>89</v>
      </c>
    </row>
    <row r="21" spans="1:26" hidden="1">
      <c r="A21" s="55" t="s">
        <v>98</v>
      </c>
      <c r="B21" s="55">
        <v>123</v>
      </c>
      <c r="C21" s="55">
        <v>130</v>
      </c>
      <c r="D21" s="56">
        <f>E21+K21+S21+T21</f>
        <v>0</v>
      </c>
      <c r="E21" s="56"/>
      <c r="F21" s="57"/>
      <c r="G21" s="57"/>
      <c r="H21" s="57"/>
      <c r="I21" s="57"/>
      <c r="J21" s="57"/>
      <c r="K21" s="56"/>
      <c r="L21" s="57"/>
      <c r="M21" s="57"/>
      <c r="N21" s="57"/>
      <c r="O21" s="57"/>
      <c r="P21" s="57"/>
      <c r="Q21" s="57"/>
      <c r="R21" s="57"/>
      <c r="S21" s="57"/>
      <c r="T21" s="56">
        <f>SUM(U21:Z21)</f>
        <v>0</v>
      </c>
      <c r="U21" s="57"/>
      <c r="V21" s="57"/>
      <c r="W21" s="57"/>
      <c r="X21" s="57"/>
      <c r="Y21" s="57"/>
      <c r="Z21" s="57"/>
    </row>
    <row r="22" spans="1:26" ht="25.5" hidden="1">
      <c r="A22" s="55" t="s">
        <v>99</v>
      </c>
      <c r="B22" s="55">
        <v>124</v>
      </c>
      <c r="C22" s="55">
        <v>130</v>
      </c>
      <c r="D22" s="56">
        <f>E22+K22+S22+T22</f>
        <v>0</v>
      </c>
      <c r="E22" s="56"/>
      <c r="F22" s="57"/>
      <c r="G22" s="57"/>
      <c r="H22" s="57"/>
      <c r="I22" s="57"/>
      <c r="J22" s="57"/>
      <c r="K22" s="56"/>
      <c r="L22" s="57"/>
      <c r="M22" s="57"/>
      <c r="N22" s="57"/>
      <c r="O22" s="57"/>
      <c r="P22" s="57"/>
      <c r="Q22" s="57"/>
      <c r="R22" s="57"/>
      <c r="S22" s="57"/>
      <c r="T22" s="56">
        <f>SUM(U22:Z22)</f>
        <v>0</v>
      </c>
      <c r="U22" s="57"/>
      <c r="V22" s="57"/>
      <c r="W22" s="57"/>
      <c r="X22" s="57"/>
      <c r="Y22" s="57"/>
      <c r="Z22" s="57"/>
    </row>
    <row r="23" spans="1:26" ht="25.5" hidden="1">
      <c r="A23" s="55" t="s">
        <v>100</v>
      </c>
      <c r="B23" s="55">
        <v>125</v>
      </c>
      <c r="C23" s="55">
        <v>130</v>
      </c>
      <c r="D23" s="56">
        <f>E23+K23+S23+T23</f>
        <v>0</v>
      </c>
      <c r="E23" s="56"/>
      <c r="F23" s="57"/>
      <c r="G23" s="57"/>
      <c r="H23" s="57"/>
      <c r="I23" s="57"/>
      <c r="J23" s="57"/>
      <c r="K23" s="56"/>
      <c r="L23" s="57"/>
      <c r="M23" s="57"/>
      <c r="N23" s="57"/>
      <c r="O23" s="57"/>
      <c r="P23" s="57"/>
      <c r="Q23" s="57"/>
      <c r="R23" s="57"/>
      <c r="S23" s="57"/>
      <c r="T23" s="56">
        <f>SUM(U23:Z23)</f>
        <v>0</v>
      </c>
      <c r="U23" s="57"/>
      <c r="V23" s="57"/>
      <c r="W23" s="57"/>
      <c r="X23" s="57"/>
      <c r="Y23" s="57"/>
      <c r="Z23" s="57"/>
    </row>
    <row r="24" spans="1:26" ht="25.5" hidden="1">
      <c r="A24" s="55" t="s">
        <v>101</v>
      </c>
      <c r="B24" s="55">
        <v>126</v>
      </c>
      <c r="C24" s="55">
        <v>130</v>
      </c>
      <c r="D24" s="56">
        <f>E24+K24+S24+T24</f>
        <v>0</v>
      </c>
      <c r="E24" s="56"/>
      <c r="F24" s="57"/>
      <c r="G24" s="57"/>
      <c r="H24" s="57"/>
      <c r="I24" s="57"/>
      <c r="J24" s="57"/>
      <c r="K24" s="56"/>
      <c r="L24" s="57"/>
      <c r="M24" s="57"/>
      <c r="N24" s="57"/>
      <c r="O24" s="57"/>
      <c r="P24" s="57"/>
      <c r="Q24" s="57"/>
      <c r="R24" s="57"/>
      <c r="S24" s="57"/>
      <c r="T24" s="56">
        <f>SUM(U24:Z24)</f>
        <v>0</v>
      </c>
      <c r="U24" s="57"/>
      <c r="V24" s="57"/>
      <c r="W24" s="57"/>
      <c r="X24" s="57"/>
      <c r="Y24" s="57"/>
      <c r="Z24" s="57"/>
    </row>
    <row r="25" spans="1:26" hidden="1">
      <c r="A25" s="55"/>
      <c r="B25" s="55"/>
      <c r="C25" s="55"/>
      <c r="D25" s="56"/>
      <c r="E25" s="56"/>
      <c r="F25" s="57"/>
      <c r="G25" s="57"/>
      <c r="H25" s="57"/>
      <c r="I25" s="57"/>
      <c r="J25" s="57"/>
      <c r="K25" s="56"/>
      <c r="L25" s="57"/>
      <c r="M25" s="57"/>
      <c r="N25" s="57"/>
      <c r="O25" s="57"/>
      <c r="P25" s="57"/>
      <c r="Q25" s="57"/>
      <c r="R25" s="57"/>
      <c r="S25" s="57"/>
      <c r="T25" s="56"/>
      <c r="U25" s="57"/>
      <c r="V25" s="57"/>
      <c r="W25" s="57"/>
      <c r="X25" s="57"/>
      <c r="Y25" s="57"/>
      <c r="Z25" s="57"/>
    </row>
    <row r="26" spans="1:26" ht="38.25" hidden="1">
      <c r="A26" s="55" t="s">
        <v>102</v>
      </c>
      <c r="B26" s="55">
        <v>130</v>
      </c>
      <c r="C26" s="55">
        <v>140</v>
      </c>
      <c r="D26" s="56">
        <f>T26</f>
        <v>0</v>
      </c>
      <c r="E26" s="56" t="s">
        <v>89</v>
      </c>
      <c r="F26" s="57" t="s">
        <v>89</v>
      </c>
      <c r="G26" s="57" t="s">
        <v>89</v>
      </c>
      <c r="H26" s="57" t="s">
        <v>89</v>
      </c>
      <c r="I26" s="57" t="s">
        <v>89</v>
      </c>
      <c r="J26" s="57" t="s">
        <v>89</v>
      </c>
      <c r="K26" s="56" t="s">
        <v>89</v>
      </c>
      <c r="L26" s="57" t="s">
        <v>89</v>
      </c>
      <c r="M26" s="57" t="s">
        <v>89</v>
      </c>
      <c r="N26" s="57" t="s">
        <v>89</v>
      </c>
      <c r="O26" s="57" t="s">
        <v>89</v>
      </c>
      <c r="P26" s="57" t="s">
        <v>89</v>
      </c>
      <c r="Q26" s="57" t="s">
        <v>89</v>
      </c>
      <c r="R26" s="57" t="s">
        <v>89</v>
      </c>
      <c r="S26" s="57" t="s">
        <v>89</v>
      </c>
      <c r="T26" s="56">
        <f>SUM(U26:Z26)</f>
        <v>0</v>
      </c>
      <c r="U26" s="57"/>
      <c r="V26" s="57"/>
      <c r="W26" s="57"/>
      <c r="X26" s="57"/>
      <c r="Y26" s="57"/>
      <c r="Z26" s="57" t="s">
        <v>89</v>
      </c>
    </row>
    <row r="27" spans="1:26" hidden="1">
      <c r="A27" s="55"/>
      <c r="B27" s="55"/>
      <c r="C27" s="55"/>
      <c r="D27" s="56"/>
      <c r="E27" s="56"/>
      <c r="F27" s="57"/>
      <c r="G27" s="57"/>
      <c r="H27" s="57"/>
      <c r="I27" s="57"/>
      <c r="J27" s="57"/>
      <c r="K27" s="56"/>
      <c r="L27" s="57"/>
      <c r="M27" s="57"/>
      <c r="N27" s="57"/>
      <c r="O27" s="57"/>
      <c r="P27" s="57"/>
      <c r="Q27" s="57"/>
      <c r="R27" s="57"/>
      <c r="S27" s="57"/>
      <c r="T27" s="56"/>
      <c r="U27" s="57"/>
      <c r="V27" s="57"/>
      <c r="W27" s="57"/>
      <c r="X27" s="57"/>
      <c r="Y27" s="57"/>
      <c r="Z27" s="57"/>
    </row>
    <row r="28" spans="1:26" ht="63.75" hidden="1">
      <c r="A28" s="55" t="s">
        <v>103</v>
      </c>
      <c r="B28" s="55">
        <v>140</v>
      </c>
      <c r="C28" s="55">
        <v>150</v>
      </c>
      <c r="D28" s="56">
        <f>T28</f>
        <v>0</v>
      </c>
      <c r="E28" s="56" t="s">
        <v>89</v>
      </c>
      <c r="F28" s="57" t="s">
        <v>89</v>
      </c>
      <c r="G28" s="57" t="s">
        <v>89</v>
      </c>
      <c r="H28" s="57" t="s">
        <v>89</v>
      </c>
      <c r="I28" s="57" t="s">
        <v>89</v>
      </c>
      <c r="J28" s="57" t="s">
        <v>89</v>
      </c>
      <c r="K28" s="56" t="s">
        <v>89</v>
      </c>
      <c r="L28" s="57" t="s">
        <v>89</v>
      </c>
      <c r="M28" s="57" t="s">
        <v>89</v>
      </c>
      <c r="N28" s="57" t="s">
        <v>89</v>
      </c>
      <c r="O28" s="57" t="s">
        <v>89</v>
      </c>
      <c r="P28" s="57" t="s">
        <v>89</v>
      </c>
      <c r="Q28" s="57" t="s">
        <v>89</v>
      </c>
      <c r="R28" s="57" t="s">
        <v>89</v>
      </c>
      <c r="S28" s="57" t="s">
        <v>89</v>
      </c>
      <c r="T28" s="56">
        <f>SUM(U28:Z28)</f>
        <v>0</v>
      </c>
      <c r="U28" s="57"/>
      <c r="V28" s="57"/>
      <c r="W28" s="57"/>
      <c r="X28" s="57"/>
      <c r="Y28" s="57"/>
      <c r="Z28" s="57" t="s">
        <v>89</v>
      </c>
    </row>
    <row r="29" spans="1:26">
      <c r="A29" s="55"/>
      <c r="B29" s="55"/>
      <c r="C29" s="55"/>
      <c r="D29" s="56"/>
      <c r="E29" s="56"/>
      <c r="F29" s="57"/>
      <c r="G29" s="57"/>
      <c r="H29" s="57"/>
      <c r="I29" s="57"/>
      <c r="J29" s="57"/>
      <c r="K29" s="56"/>
      <c r="L29" s="57"/>
      <c r="M29" s="57"/>
      <c r="N29" s="57"/>
      <c r="O29" s="57"/>
      <c r="P29" s="57"/>
      <c r="Q29" s="57"/>
      <c r="R29" s="57"/>
      <c r="S29" s="57"/>
      <c r="T29" s="56"/>
      <c r="U29" s="57"/>
      <c r="V29" s="57"/>
      <c r="W29" s="57"/>
      <c r="X29" s="57"/>
      <c r="Y29" s="57"/>
      <c r="Z29" s="57"/>
    </row>
    <row r="30" spans="1:26" ht="25.5">
      <c r="A30" s="55" t="s">
        <v>104</v>
      </c>
      <c r="B30" s="55">
        <v>150</v>
      </c>
      <c r="C30" s="55">
        <v>180</v>
      </c>
      <c r="D30" s="56">
        <f>K30+S30</f>
        <v>2374500</v>
      </c>
      <c r="E30" s="56" t="s">
        <v>89</v>
      </c>
      <c r="F30" s="57" t="s">
        <v>89</v>
      </c>
      <c r="G30" s="57" t="s">
        <v>89</v>
      </c>
      <c r="H30" s="57" t="s">
        <v>89</v>
      </c>
      <c r="I30" s="57" t="s">
        <v>89</v>
      </c>
      <c r="J30" s="57" t="s">
        <v>89</v>
      </c>
      <c r="K30" s="56">
        <f>SUM(L30:R30)</f>
        <v>2374500</v>
      </c>
      <c r="L30" s="57">
        <v>562400</v>
      </c>
      <c r="M30" s="57">
        <v>1300</v>
      </c>
      <c r="N30" s="57"/>
      <c r="O30" s="57"/>
      <c r="P30" s="57"/>
      <c r="Q30" s="57">
        <v>1810800</v>
      </c>
      <c r="R30" s="57"/>
      <c r="S30" s="57"/>
      <c r="T30" s="56" t="s">
        <v>89</v>
      </c>
      <c r="U30" s="57" t="s">
        <v>89</v>
      </c>
      <c r="V30" s="57" t="s">
        <v>89</v>
      </c>
      <c r="W30" s="57" t="s">
        <v>89</v>
      </c>
      <c r="X30" s="57" t="s">
        <v>89</v>
      </c>
      <c r="Y30" s="57" t="s">
        <v>89</v>
      </c>
      <c r="Z30" s="57" t="s">
        <v>89</v>
      </c>
    </row>
    <row r="31" spans="1:26">
      <c r="A31" s="55"/>
      <c r="B31" s="55"/>
      <c r="C31" s="55"/>
      <c r="D31" s="56"/>
      <c r="E31" s="56"/>
      <c r="F31" s="57"/>
      <c r="G31" s="57"/>
      <c r="H31" s="57"/>
      <c r="I31" s="57"/>
      <c r="J31" s="57"/>
      <c r="K31" s="56"/>
      <c r="L31" s="57"/>
      <c r="M31" s="57"/>
      <c r="N31" s="57"/>
      <c r="O31" s="57"/>
      <c r="P31" s="57"/>
      <c r="Q31" s="57"/>
      <c r="R31" s="57"/>
      <c r="S31" s="57"/>
      <c r="T31" s="56"/>
      <c r="U31" s="57"/>
      <c r="V31" s="57"/>
      <c r="W31" s="57"/>
      <c r="X31" s="57"/>
      <c r="Y31" s="57"/>
      <c r="Z31" s="57"/>
    </row>
    <row r="32" spans="1:26">
      <c r="A32" s="67" t="s">
        <v>105</v>
      </c>
      <c r="B32" s="55">
        <v>160</v>
      </c>
      <c r="C32" s="55"/>
      <c r="D32" s="56">
        <f>T32</f>
        <v>35000</v>
      </c>
      <c r="E32" s="56" t="s">
        <v>89</v>
      </c>
      <c r="F32" s="57" t="s">
        <v>89</v>
      </c>
      <c r="G32" s="57" t="s">
        <v>89</v>
      </c>
      <c r="H32" s="57" t="s">
        <v>89</v>
      </c>
      <c r="I32" s="57" t="s">
        <v>89</v>
      </c>
      <c r="J32" s="57" t="s">
        <v>89</v>
      </c>
      <c r="K32" s="56" t="s">
        <v>89</v>
      </c>
      <c r="L32" s="57" t="s">
        <v>89</v>
      </c>
      <c r="M32" s="57" t="s">
        <v>89</v>
      </c>
      <c r="N32" s="57" t="s">
        <v>89</v>
      </c>
      <c r="O32" s="57" t="s">
        <v>89</v>
      </c>
      <c r="P32" s="57" t="s">
        <v>89</v>
      </c>
      <c r="Q32" s="57" t="s">
        <v>89</v>
      </c>
      <c r="R32" s="57" t="s">
        <v>89</v>
      </c>
      <c r="S32" s="57" t="s">
        <v>89</v>
      </c>
      <c r="T32" s="56">
        <f>SUM(U32:Z32)</f>
        <v>35000</v>
      </c>
      <c r="U32" s="57"/>
      <c r="V32" s="57"/>
      <c r="W32" s="57"/>
      <c r="X32" s="57"/>
      <c r="Y32" s="57">
        <f>Y34</f>
        <v>35000</v>
      </c>
      <c r="Z32" s="57" t="s">
        <v>89</v>
      </c>
    </row>
    <row r="33" spans="1:26">
      <c r="A33" s="55" t="s">
        <v>4</v>
      </c>
      <c r="B33" s="55"/>
      <c r="C33" s="55"/>
      <c r="D33" s="56"/>
      <c r="E33" s="56"/>
      <c r="F33" s="57"/>
      <c r="G33" s="57"/>
      <c r="H33" s="57"/>
      <c r="I33" s="57"/>
      <c r="J33" s="57"/>
      <c r="K33" s="56"/>
      <c r="L33" s="57"/>
      <c r="M33" s="57"/>
      <c r="N33" s="57"/>
      <c r="O33" s="57"/>
      <c r="P33" s="57"/>
      <c r="Q33" s="57"/>
      <c r="R33" s="57"/>
      <c r="S33" s="57"/>
      <c r="T33" s="56"/>
      <c r="U33" s="57"/>
      <c r="V33" s="57"/>
      <c r="W33" s="57"/>
      <c r="X33" s="57"/>
      <c r="Y33" s="57"/>
      <c r="Z33" s="57"/>
    </row>
    <row r="34" spans="1:26" ht="38.25">
      <c r="A34" s="55" t="s">
        <v>316</v>
      </c>
      <c r="B34" s="55">
        <v>160.1</v>
      </c>
      <c r="C34" s="55">
        <v>180</v>
      </c>
      <c r="D34" s="56">
        <f t="shared" ref="D34:D39" si="5">E34+K34+S34+T34</f>
        <v>35000</v>
      </c>
      <c r="E34" s="56"/>
      <c r="F34" s="57"/>
      <c r="G34" s="57"/>
      <c r="H34" s="57"/>
      <c r="I34" s="57"/>
      <c r="J34" s="57"/>
      <c r="K34" s="56"/>
      <c r="L34" s="57"/>
      <c r="M34" s="57"/>
      <c r="N34" s="57"/>
      <c r="O34" s="57"/>
      <c r="P34" s="57"/>
      <c r="Q34" s="57"/>
      <c r="R34" s="57"/>
      <c r="S34" s="57"/>
      <c r="T34" s="56">
        <f t="shared" ref="T34:T35" si="6">SUM(U34:Z34)</f>
        <v>35000</v>
      </c>
      <c r="U34" s="57"/>
      <c r="V34" s="57"/>
      <c r="W34" s="57"/>
      <c r="X34" s="57"/>
      <c r="Y34" s="57">
        <v>35000</v>
      </c>
      <c r="Z34" s="57"/>
    </row>
    <row r="35" spans="1:26" ht="25.5" hidden="1">
      <c r="A35" s="55" t="s">
        <v>317</v>
      </c>
      <c r="B35" s="55">
        <v>160.19999999999999</v>
      </c>
      <c r="C35" s="55">
        <v>180</v>
      </c>
      <c r="D35" s="56">
        <f t="shared" si="5"/>
        <v>0</v>
      </c>
      <c r="E35" s="56"/>
      <c r="F35" s="57"/>
      <c r="G35" s="57"/>
      <c r="H35" s="57"/>
      <c r="I35" s="57"/>
      <c r="J35" s="57"/>
      <c r="K35" s="56"/>
      <c r="L35" s="57"/>
      <c r="M35" s="57"/>
      <c r="N35" s="57"/>
      <c r="O35" s="57"/>
      <c r="P35" s="57"/>
      <c r="Q35" s="57"/>
      <c r="R35" s="57"/>
      <c r="S35" s="57"/>
      <c r="T35" s="56">
        <f t="shared" si="6"/>
        <v>0</v>
      </c>
      <c r="U35" s="57"/>
      <c r="V35" s="57"/>
      <c r="W35" s="57"/>
      <c r="X35" s="57"/>
      <c r="Y35" s="57"/>
      <c r="Z35" s="57"/>
    </row>
    <row r="36" spans="1:26" hidden="1">
      <c r="A36" s="55" t="s">
        <v>106</v>
      </c>
      <c r="B36" s="55" t="s">
        <v>107</v>
      </c>
      <c r="C36" s="55"/>
      <c r="D36" s="56">
        <f t="shared" si="5"/>
        <v>0</v>
      </c>
      <c r="E36" s="56"/>
      <c r="F36" s="57"/>
      <c r="G36" s="57"/>
      <c r="H36" s="57"/>
      <c r="I36" s="57"/>
      <c r="J36" s="57"/>
      <c r="K36" s="56"/>
      <c r="L36" s="57"/>
      <c r="M36" s="57"/>
      <c r="N36" s="57"/>
      <c r="O36" s="57"/>
      <c r="P36" s="57"/>
      <c r="Q36" s="57"/>
      <c r="R36" s="57"/>
      <c r="S36" s="57"/>
      <c r="T36" s="56"/>
      <c r="U36" s="57"/>
      <c r="V36" s="57"/>
      <c r="W36" s="57"/>
      <c r="X36" s="57"/>
      <c r="Y36" s="57"/>
      <c r="Z36" s="57"/>
    </row>
    <row r="37" spans="1:26" hidden="1">
      <c r="A37" s="55"/>
      <c r="B37" s="55"/>
      <c r="C37" s="55"/>
      <c r="D37" s="56">
        <f t="shared" si="5"/>
        <v>0</v>
      </c>
      <c r="E37" s="56"/>
      <c r="F37" s="57"/>
      <c r="G37" s="57"/>
      <c r="H37" s="57"/>
      <c r="I37" s="57"/>
      <c r="J37" s="57"/>
      <c r="K37" s="56"/>
      <c r="L37" s="57"/>
      <c r="M37" s="57"/>
      <c r="N37" s="57"/>
      <c r="O37" s="57"/>
      <c r="P37" s="57"/>
      <c r="Q37" s="57"/>
      <c r="R37" s="57"/>
      <c r="S37" s="57"/>
      <c r="T37" s="56"/>
      <c r="U37" s="57"/>
      <c r="V37" s="57"/>
      <c r="W37" s="57"/>
      <c r="X37" s="57"/>
      <c r="Y37" s="57"/>
      <c r="Z37" s="57"/>
    </row>
    <row r="38" spans="1:26" hidden="1">
      <c r="A38" s="55"/>
      <c r="B38" s="55"/>
      <c r="C38" s="55"/>
      <c r="D38" s="56">
        <f t="shared" si="5"/>
        <v>0</v>
      </c>
      <c r="E38" s="56"/>
      <c r="F38" s="57"/>
      <c r="G38" s="57"/>
      <c r="H38" s="57"/>
      <c r="I38" s="57"/>
      <c r="J38" s="57"/>
      <c r="K38" s="56"/>
      <c r="L38" s="57"/>
      <c r="M38" s="57"/>
      <c r="N38" s="57"/>
      <c r="O38" s="57"/>
      <c r="P38" s="57"/>
      <c r="Q38" s="57"/>
      <c r="R38" s="57"/>
      <c r="S38" s="57"/>
      <c r="T38" s="56"/>
      <c r="U38" s="57"/>
      <c r="V38" s="57"/>
      <c r="W38" s="57"/>
      <c r="X38" s="57"/>
      <c r="Y38" s="57"/>
      <c r="Z38" s="57"/>
    </row>
    <row r="39" spans="1:26" ht="25.5" hidden="1">
      <c r="A39" s="55" t="s">
        <v>108</v>
      </c>
      <c r="B39" s="55">
        <v>180</v>
      </c>
      <c r="C39" s="55" t="s">
        <v>89</v>
      </c>
      <c r="D39" s="56">
        <f t="shared" si="5"/>
        <v>0</v>
      </c>
      <c r="E39" s="56"/>
      <c r="F39" s="57"/>
      <c r="G39" s="57"/>
      <c r="H39" s="57"/>
      <c r="I39" s="57"/>
      <c r="J39" s="57"/>
      <c r="K39" s="56"/>
      <c r="L39" s="57"/>
      <c r="M39" s="57"/>
      <c r="N39" s="57"/>
      <c r="O39" s="57"/>
      <c r="P39" s="57"/>
      <c r="Q39" s="57"/>
      <c r="R39" s="57"/>
      <c r="S39" s="57"/>
      <c r="T39" s="56">
        <f>SUM(U39:Z39)</f>
        <v>0</v>
      </c>
      <c r="U39" s="57"/>
      <c r="V39" s="57"/>
      <c r="W39" s="57"/>
      <c r="X39" s="57"/>
      <c r="Y39" s="57"/>
      <c r="Z39" s="57"/>
    </row>
    <row r="40" spans="1:26" hidden="1">
      <c r="A40" s="55" t="s">
        <v>4</v>
      </c>
      <c r="B40" s="55"/>
      <c r="C40" s="55"/>
      <c r="D40" s="56"/>
      <c r="E40" s="56"/>
      <c r="F40" s="57"/>
      <c r="G40" s="57"/>
      <c r="H40" s="57"/>
      <c r="I40" s="57"/>
      <c r="J40" s="57"/>
      <c r="K40" s="56"/>
      <c r="L40" s="57"/>
      <c r="M40" s="57"/>
      <c r="N40" s="57"/>
      <c r="O40" s="57"/>
      <c r="P40" s="57"/>
      <c r="Q40" s="57"/>
      <c r="R40" s="57"/>
      <c r="S40" s="57"/>
      <c r="T40" s="56"/>
      <c r="U40" s="57"/>
      <c r="V40" s="57"/>
      <c r="W40" s="57"/>
      <c r="X40" s="57"/>
      <c r="Y40" s="57"/>
      <c r="Z40" s="57"/>
    </row>
    <row r="41" spans="1:26" ht="25.5" hidden="1">
      <c r="A41" s="55" t="s">
        <v>109</v>
      </c>
      <c r="B41" s="55">
        <v>181</v>
      </c>
      <c r="C41" s="55">
        <v>400</v>
      </c>
      <c r="D41" s="56">
        <f>T41</f>
        <v>0</v>
      </c>
      <c r="E41" s="56" t="s">
        <v>89</v>
      </c>
      <c r="F41" s="57" t="s">
        <v>89</v>
      </c>
      <c r="G41" s="57" t="s">
        <v>89</v>
      </c>
      <c r="H41" s="57" t="s">
        <v>89</v>
      </c>
      <c r="I41" s="57" t="s">
        <v>89</v>
      </c>
      <c r="J41" s="57" t="s">
        <v>89</v>
      </c>
      <c r="K41" s="56" t="s">
        <v>89</v>
      </c>
      <c r="L41" s="57" t="s">
        <v>89</v>
      </c>
      <c r="M41" s="57" t="s">
        <v>89</v>
      </c>
      <c r="N41" s="57" t="s">
        <v>89</v>
      </c>
      <c r="O41" s="57" t="s">
        <v>89</v>
      </c>
      <c r="P41" s="57" t="s">
        <v>89</v>
      </c>
      <c r="Q41" s="57" t="s">
        <v>89</v>
      </c>
      <c r="R41" s="57" t="s">
        <v>89</v>
      </c>
      <c r="S41" s="57" t="s">
        <v>89</v>
      </c>
      <c r="T41" s="56">
        <f>SUM(U41:Z41)</f>
        <v>0</v>
      </c>
      <c r="U41" s="57"/>
      <c r="V41" s="57"/>
      <c r="W41" s="57"/>
      <c r="X41" s="57"/>
      <c r="Y41" s="57"/>
      <c r="Z41" s="57" t="s">
        <v>89</v>
      </c>
    </row>
    <row r="42" spans="1:26" hidden="1">
      <c r="A42" s="55" t="s">
        <v>2</v>
      </c>
      <c r="B42" s="55"/>
      <c r="C42" s="55"/>
      <c r="D42" s="56"/>
      <c r="E42" s="56"/>
      <c r="F42" s="57"/>
      <c r="G42" s="57"/>
      <c r="H42" s="57"/>
      <c r="I42" s="57"/>
      <c r="J42" s="57"/>
      <c r="K42" s="56"/>
      <c r="L42" s="57"/>
      <c r="M42" s="57"/>
      <c r="N42" s="57"/>
      <c r="O42" s="57"/>
      <c r="P42" s="57"/>
      <c r="Q42" s="57"/>
      <c r="R42" s="57"/>
      <c r="S42" s="57"/>
      <c r="T42" s="56"/>
      <c r="U42" s="57"/>
      <c r="V42" s="57"/>
      <c r="W42" s="57"/>
      <c r="X42" s="57"/>
      <c r="Y42" s="57"/>
      <c r="Z42" s="57"/>
    </row>
    <row r="43" spans="1:26" ht="25.5" hidden="1">
      <c r="A43" s="55" t="s">
        <v>110</v>
      </c>
      <c r="B43" s="55">
        <v>181.1</v>
      </c>
      <c r="C43" s="55">
        <v>410</v>
      </c>
      <c r="D43" s="56">
        <f>T43</f>
        <v>0</v>
      </c>
      <c r="E43" s="56" t="s">
        <v>89</v>
      </c>
      <c r="F43" s="57" t="s">
        <v>89</v>
      </c>
      <c r="G43" s="57" t="s">
        <v>89</v>
      </c>
      <c r="H43" s="57" t="s">
        <v>89</v>
      </c>
      <c r="I43" s="57" t="s">
        <v>89</v>
      </c>
      <c r="J43" s="57" t="s">
        <v>89</v>
      </c>
      <c r="K43" s="56" t="s">
        <v>89</v>
      </c>
      <c r="L43" s="57" t="s">
        <v>89</v>
      </c>
      <c r="M43" s="57" t="s">
        <v>89</v>
      </c>
      <c r="N43" s="57" t="s">
        <v>89</v>
      </c>
      <c r="O43" s="57" t="s">
        <v>89</v>
      </c>
      <c r="P43" s="57" t="s">
        <v>89</v>
      </c>
      <c r="Q43" s="57" t="s">
        <v>89</v>
      </c>
      <c r="R43" s="57" t="s">
        <v>89</v>
      </c>
      <c r="S43" s="57" t="s">
        <v>89</v>
      </c>
      <c r="T43" s="56">
        <f t="shared" ref="T43:T47" si="7">SUM(U43:Z43)</f>
        <v>0</v>
      </c>
      <c r="U43" s="57"/>
      <c r="V43" s="57"/>
      <c r="W43" s="57"/>
      <c r="X43" s="57"/>
      <c r="Y43" s="57"/>
      <c r="Z43" s="57" t="s">
        <v>89</v>
      </c>
    </row>
    <row r="44" spans="1:26" ht="25.5" hidden="1">
      <c r="A44" s="55" t="s">
        <v>111</v>
      </c>
      <c r="B44" s="55">
        <v>181.2</v>
      </c>
      <c r="C44" s="55">
        <v>420</v>
      </c>
      <c r="D44" s="56">
        <f>T44</f>
        <v>0</v>
      </c>
      <c r="E44" s="56" t="s">
        <v>89</v>
      </c>
      <c r="F44" s="57" t="s">
        <v>89</v>
      </c>
      <c r="G44" s="57" t="s">
        <v>89</v>
      </c>
      <c r="H44" s="57" t="s">
        <v>89</v>
      </c>
      <c r="I44" s="57" t="s">
        <v>89</v>
      </c>
      <c r="J44" s="57" t="s">
        <v>89</v>
      </c>
      <c r="K44" s="56" t="s">
        <v>89</v>
      </c>
      <c r="L44" s="57" t="s">
        <v>89</v>
      </c>
      <c r="M44" s="57" t="s">
        <v>89</v>
      </c>
      <c r="N44" s="57" t="s">
        <v>89</v>
      </c>
      <c r="O44" s="57" t="s">
        <v>89</v>
      </c>
      <c r="P44" s="57" t="s">
        <v>89</v>
      </c>
      <c r="Q44" s="57" t="s">
        <v>89</v>
      </c>
      <c r="R44" s="57" t="s">
        <v>89</v>
      </c>
      <c r="S44" s="57" t="s">
        <v>89</v>
      </c>
      <c r="T44" s="56">
        <f t="shared" si="7"/>
        <v>0</v>
      </c>
      <c r="U44" s="57"/>
      <c r="V44" s="57"/>
      <c r="W44" s="57"/>
      <c r="X44" s="57"/>
      <c r="Y44" s="57"/>
      <c r="Z44" s="57" t="s">
        <v>89</v>
      </c>
    </row>
    <row r="45" spans="1:26" ht="25.5" hidden="1">
      <c r="A45" s="55" t="s">
        <v>112</v>
      </c>
      <c r="B45" s="55">
        <v>181.3</v>
      </c>
      <c r="C45" s="55">
        <v>430</v>
      </c>
      <c r="D45" s="56">
        <f>E45+K45+S45+T45</f>
        <v>0</v>
      </c>
      <c r="E45" s="56"/>
      <c r="F45" s="57"/>
      <c r="G45" s="57"/>
      <c r="H45" s="57"/>
      <c r="I45" s="57"/>
      <c r="J45" s="57"/>
      <c r="K45" s="56"/>
      <c r="L45" s="57"/>
      <c r="M45" s="57"/>
      <c r="N45" s="57"/>
      <c r="O45" s="57"/>
      <c r="P45" s="57"/>
      <c r="Q45" s="57"/>
      <c r="R45" s="57"/>
      <c r="S45" s="57"/>
      <c r="T45" s="56">
        <f t="shared" si="7"/>
        <v>0</v>
      </c>
      <c r="U45" s="57"/>
      <c r="V45" s="57"/>
      <c r="W45" s="57"/>
      <c r="X45" s="57"/>
      <c r="Y45" s="57"/>
      <c r="Z45" s="57"/>
    </row>
    <row r="46" spans="1:26" ht="25.5" hidden="1">
      <c r="A46" s="55" t="s">
        <v>113</v>
      </c>
      <c r="B46" s="55">
        <v>181.4</v>
      </c>
      <c r="C46" s="55">
        <v>440</v>
      </c>
      <c r="D46" s="56">
        <f>E46+K46+S46+T46</f>
        <v>0</v>
      </c>
      <c r="E46" s="56"/>
      <c r="F46" s="57"/>
      <c r="G46" s="57"/>
      <c r="H46" s="57"/>
      <c r="I46" s="57"/>
      <c r="J46" s="57"/>
      <c r="K46" s="56"/>
      <c r="L46" s="57"/>
      <c r="M46" s="57"/>
      <c r="N46" s="57"/>
      <c r="O46" s="57"/>
      <c r="P46" s="57"/>
      <c r="Q46" s="57"/>
      <c r="R46" s="57"/>
      <c r="S46" s="57"/>
      <c r="T46" s="56">
        <f t="shared" si="7"/>
        <v>0</v>
      </c>
      <c r="U46" s="57"/>
      <c r="V46" s="57"/>
      <c r="W46" s="57"/>
      <c r="X46" s="57"/>
      <c r="Y46" s="57"/>
      <c r="Z46" s="57"/>
    </row>
    <row r="47" spans="1:26" ht="25.5" hidden="1">
      <c r="A47" s="55" t="s">
        <v>114</v>
      </c>
      <c r="B47" s="55">
        <v>182</v>
      </c>
      <c r="C47" s="55">
        <v>600</v>
      </c>
      <c r="D47" s="56">
        <f>E47+K47+S47+T47</f>
        <v>0</v>
      </c>
      <c r="E47" s="56"/>
      <c r="F47" s="57"/>
      <c r="G47" s="57"/>
      <c r="H47" s="57"/>
      <c r="I47" s="57"/>
      <c r="J47" s="57"/>
      <c r="K47" s="56"/>
      <c r="L47" s="57"/>
      <c r="M47" s="57"/>
      <c r="N47" s="57"/>
      <c r="O47" s="57"/>
      <c r="P47" s="57"/>
      <c r="Q47" s="57"/>
      <c r="R47" s="57"/>
      <c r="S47" s="57"/>
      <c r="T47" s="56">
        <f t="shared" si="7"/>
        <v>0</v>
      </c>
      <c r="U47" s="57"/>
      <c r="V47" s="57"/>
      <c r="W47" s="57"/>
      <c r="X47" s="57"/>
      <c r="Y47" s="57"/>
      <c r="Z47" s="57"/>
    </row>
    <row r="48" spans="1:26" hidden="1">
      <c r="A48" s="55" t="s">
        <v>2</v>
      </c>
      <c r="B48" s="55"/>
      <c r="C48" s="55"/>
      <c r="D48" s="56"/>
      <c r="E48" s="56"/>
      <c r="F48" s="57"/>
      <c r="G48" s="57"/>
      <c r="H48" s="57"/>
      <c r="I48" s="57"/>
      <c r="J48" s="57"/>
      <c r="K48" s="56"/>
      <c r="L48" s="57"/>
      <c r="M48" s="57"/>
      <c r="N48" s="57"/>
      <c r="O48" s="57"/>
      <c r="P48" s="57"/>
      <c r="Q48" s="57"/>
      <c r="R48" s="57"/>
      <c r="S48" s="57"/>
      <c r="T48" s="56"/>
      <c r="U48" s="57"/>
      <c r="V48" s="57"/>
      <c r="W48" s="57"/>
      <c r="X48" s="57"/>
      <c r="Y48" s="57"/>
      <c r="Z48" s="57"/>
    </row>
    <row r="49" spans="1:27" hidden="1">
      <c r="A49" s="55" t="s">
        <v>115</v>
      </c>
      <c r="B49" s="55"/>
      <c r="C49" s="55"/>
      <c r="D49" s="56">
        <f>E49+K49+S49+T49</f>
        <v>0</v>
      </c>
      <c r="E49" s="56"/>
      <c r="F49" s="57"/>
      <c r="G49" s="57"/>
      <c r="H49" s="57"/>
      <c r="I49" s="57"/>
      <c r="J49" s="57"/>
      <c r="K49" s="56"/>
      <c r="L49" s="57"/>
      <c r="M49" s="57"/>
      <c r="N49" s="57"/>
      <c r="O49" s="57"/>
      <c r="P49" s="57"/>
      <c r="Q49" s="57"/>
      <c r="R49" s="57"/>
      <c r="S49" s="57"/>
      <c r="T49" s="56">
        <f>SUM(U49:Z49)</f>
        <v>0</v>
      </c>
      <c r="U49" s="57"/>
      <c r="V49" s="57"/>
      <c r="W49" s="57"/>
      <c r="X49" s="57"/>
      <c r="Y49" s="57"/>
      <c r="Z49" s="57"/>
    </row>
    <row r="50" spans="1:27" ht="15.75">
      <c r="A50" s="55"/>
      <c r="B50" s="55"/>
      <c r="C50" s="68"/>
      <c r="D50" s="69">
        <f>E50+K50+S50+T50</f>
        <v>0</v>
      </c>
      <c r="E50" s="69">
        <f>E10+E143-E144-E51</f>
        <v>0</v>
      </c>
      <c r="F50" s="69">
        <f t="shared" ref="F50:Z50" si="8">F10+F143-F144-F51</f>
        <v>0</v>
      </c>
      <c r="G50" s="69">
        <f t="shared" si="8"/>
        <v>0</v>
      </c>
      <c r="H50" s="69">
        <f>H10+H143-H144-H51</f>
        <v>0</v>
      </c>
      <c r="I50" s="69">
        <f t="shared" si="8"/>
        <v>0</v>
      </c>
      <c r="J50" s="69">
        <f t="shared" si="8"/>
        <v>0</v>
      </c>
      <c r="K50" s="69">
        <f>K10+K143-K143-K51</f>
        <v>0</v>
      </c>
      <c r="L50" s="69">
        <f t="shared" ref="L50:R50" si="9">L10+L143-L143-L51</f>
        <v>0</v>
      </c>
      <c r="M50" s="69">
        <f t="shared" si="9"/>
        <v>0</v>
      </c>
      <c r="N50" s="69">
        <f t="shared" si="9"/>
        <v>0</v>
      </c>
      <c r="O50" s="69">
        <f t="shared" si="9"/>
        <v>0</v>
      </c>
      <c r="P50" s="69">
        <f t="shared" si="9"/>
        <v>0</v>
      </c>
      <c r="Q50" s="69">
        <f t="shared" si="9"/>
        <v>0</v>
      </c>
      <c r="R50" s="69">
        <f t="shared" si="9"/>
        <v>0</v>
      </c>
      <c r="S50" s="69">
        <f t="shared" si="8"/>
        <v>0</v>
      </c>
      <c r="T50" s="69">
        <f t="shared" si="8"/>
        <v>0</v>
      </c>
      <c r="U50" s="69">
        <f t="shared" si="8"/>
        <v>0</v>
      </c>
      <c r="V50" s="69">
        <f t="shared" si="8"/>
        <v>0</v>
      </c>
      <c r="W50" s="69">
        <f t="shared" si="8"/>
        <v>0</v>
      </c>
      <c r="X50" s="69">
        <f t="shared" si="8"/>
        <v>0</v>
      </c>
      <c r="Y50" s="69">
        <f>Y10+Y143-Y144-Y51</f>
        <v>0</v>
      </c>
      <c r="Z50" s="69">
        <f t="shared" si="8"/>
        <v>0</v>
      </c>
      <c r="AA50" s="70" t="s">
        <v>350</v>
      </c>
    </row>
    <row r="51" spans="1:27">
      <c r="A51" s="55" t="s">
        <v>116</v>
      </c>
      <c r="B51" s="55">
        <v>200</v>
      </c>
      <c r="C51" s="55" t="s">
        <v>117</v>
      </c>
      <c r="D51" s="56">
        <f>E51+K51+S51+T51</f>
        <v>35090200</v>
      </c>
      <c r="E51" s="56">
        <f>SUM(F51:J51)</f>
        <v>32680700</v>
      </c>
      <c r="F51" s="56">
        <f>F53+F68+F78+F90+F92+F94</f>
        <v>0</v>
      </c>
      <c r="G51" s="56">
        <f t="shared" ref="G51:J51" si="10">G53+G68+G78+G90+G92+G94</f>
        <v>0</v>
      </c>
      <c r="H51" s="56">
        <f t="shared" si="10"/>
        <v>32491300</v>
      </c>
      <c r="I51" s="56">
        <f t="shared" si="10"/>
        <v>0</v>
      </c>
      <c r="J51" s="56">
        <f t="shared" si="10"/>
        <v>189400</v>
      </c>
      <c r="K51" s="56">
        <f>SUM(L51:R51)</f>
        <v>2374500</v>
      </c>
      <c r="L51" s="56">
        <f t="shared" ref="L51:S51" si="11">L53+L68+L78+L90+L92+L94</f>
        <v>562400</v>
      </c>
      <c r="M51" s="56">
        <f t="shared" si="11"/>
        <v>1300</v>
      </c>
      <c r="N51" s="56">
        <f t="shared" si="11"/>
        <v>0</v>
      </c>
      <c r="O51" s="56">
        <f t="shared" si="11"/>
        <v>0</v>
      </c>
      <c r="P51" s="56">
        <f t="shared" si="11"/>
        <v>0</v>
      </c>
      <c r="Q51" s="56">
        <f t="shared" si="11"/>
        <v>1810800</v>
      </c>
      <c r="R51" s="56">
        <f t="shared" si="11"/>
        <v>0</v>
      </c>
      <c r="S51" s="56">
        <f t="shared" si="11"/>
        <v>0</v>
      </c>
      <c r="T51" s="56">
        <f>SUM(U51:Z51)</f>
        <v>35000</v>
      </c>
      <c r="U51" s="56">
        <f t="shared" ref="U51:Z51" si="12">U53+U68+U78+U90+U92+U94</f>
        <v>0</v>
      </c>
      <c r="V51" s="56">
        <f t="shared" si="12"/>
        <v>0</v>
      </c>
      <c r="W51" s="56">
        <f t="shared" si="12"/>
        <v>0</v>
      </c>
      <c r="X51" s="56">
        <f t="shared" si="12"/>
        <v>0</v>
      </c>
      <c r="Y51" s="56">
        <f t="shared" si="12"/>
        <v>35000</v>
      </c>
      <c r="Z51" s="56">
        <f t="shared" si="12"/>
        <v>0</v>
      </c>
    </row>
    <row r="52" spans="1:27">
      <c r="A52" s="55" t="s">
        <v>118</v>
      </c>
      <c r="B52" s="55"/>
      <c r="C52" s="55"/>
      <c r="D52" s="56"/>
      <c r="E52" s="56"/>
      <c r="F52" s="57"/>
      <c r="G52" s="57"/>
      <c r="H52" s="57"/>
      <c r="I52" s="57"/>
      <c r="J52" s="57"/>
      <c r="K52" s="56"/>
      <c r="L52" s="57"/>
      <c r="M52" s="57"/>
      <c r="N52" s="57"/>
      <c r="O52" s="57"/>
      <c r="P52" s="57"/>
      <c r="Q52" s="57"/>
      <c r="R52" s="57"/>
      <c r="S52" s="57"/>
      <c r="T52" s="56"/>
      <c r="U52" s="57"/>
      <c r="V52" s="57"/>
      <c r="W52" s="57"/>
      <c r="X52" s="57"/>
      <c r="Y52" s="57"/>
      <c r="Z52" s="57"/>
    </row>
    <row r="53" spans="1:27" ht="38.25">
      <c r="A53" s="55" t="s">
        <v>331</v>
      </c>
      <c r="B53" s="55">
        <v>210</v>
      </c>
      <c r="C53" s="55">
        <v>100</v>
      </c>
      <c r="D53" s="56">
        <f>E53+K53+S53+T53</f>
        <v>32904800</v>
      </c>
      <c r="E53" s="56">
        <f t="shared" ref="E53" si="13">SUM(F53:J53)</f>
        <v>31283600</v>
      </c>
      <c r="F53" s="56">
        <f>F55</f>
        <v>0</v>
      </c>
      <c r="G53" s="56">
        <f t="shared" ref="G53:J53" si="14">G55</f>
        <v>0</v>
      </c>
      <c r="H53" s="56">
        <f t="shared" si="14"/>
        <v>31283600</v>
      </c>
      <c r="I53" s="56">
        <f t="shared" si="14"/>
        <v>0</v>
      </c>
      <c r="J53" s="56">
        <f t="shared" si="14"/>
        <v>0</v>
      </c>
      <c r="K53" s="56">
        <f t="shared" ref="K53" si="15">SUM(L53:R53)</f>
        <v>1621200</v>
      </c>
      <c r="L53" s="56">
        <f t="shared" ref="L53:S53" si="16">L55</f>
        <v>562400</v>
      </c>
      <c r="M53" s="56">
        <f t="shared" si="16"/>
        <v>0</v>
      </c>
      <c r="N53" s="56">
        <f t="shared" si="16"/>
        <v>0</v>
      </c>
      <c r="O53" s="56">
        <f t="shared" si="16"/>
        <v>0</v>
      </c>
      <c r="P53" s="56">
        <f t="shared" si="16"/>
        <v>0</v>
      </c>
      <c r="Q53" s="56">
        <f t="shared" si="16"/>
        <v>1058800</v>
      </c>
      <c r="R53" s="56">
        <f t="shared" si="16"/>
        <v>0</v>
      </c>
      <c r="S53" s="56">
        <f t="shared" si="16"/>
        <v>0</v>
      </c>
      <c r="T53" s="56">
        <f>SUM(U53:Z53)</f>
        <v>0</v>
      </c>
      <c r="U53" s="56">
        <f t="shared" ref="U53:Z53" si="17">U55</f>
        <v>0</v>
      </c>
      <c r="V53" s="56">
        <f t="shared" si="17"/>
        <v>0</v>
      </c>
      <c r="W53" s="56">
        <f t="shared" si="17"/>
        <v>0</v>
      </c>
      <c r="X53" s="56">
        <f t="shared" si="17"/>
        <v>0</v>
      </c>
      <c r="Y53" s="56">
        <f t="shared" si="17"/>
        <v>0</v>
      </c>
      <c r="Z53" s="56">
        <f t="shared" si="17"/>
        <v>0</v>
      </c>
    </row>
    <row r="54" spans="1:27">
      <c r="A54" s="55" t="s">
        <v>2</v>
      </c>
      <c r="B54" s="55"/>
      <c r="C54" s="55"/>
      <c r="D54" s="56"/>
      <c r="E54" s="56"/>
      <c r="F54" s="57"/>
      <c r="G54" s="57"/>
      <c r="H54" s="57"/>
      <c r="I54" s="57"/>
      <c r="J54" s="57"/>
      <c r="K54" s="56"/>
      <c r="L54" s="57"/>
      <c r="M54" s="57"/>
      <c r="N54" s="57"/>
      <c r="O54" s="57"/>
      <c r="P54" s="57"/>
      <c r="Q54" s="57"/>
      <c r="R54" s="57"/>
      <c r="S54" s="57"/>
      <c r="T54" s="56"/>
      <c r="U54" s="57"/>
      <c r="V54" s="57"/>
      <c r="W54" s="57"/>
      <c r="X54" s="57"/>
      <c r="Y54" s="57"/>
      <c r="Z54" s="57"/>
    </row>
    <row r="55" spans="1:27">
      <c r="A55" s="55" t="s">
        <v>119</v>
      </c>
      <c r="B55" s="55">
        <v>211</v>
      </c>
      <c r="C55" s="55">
        <v>110</v>
      </c>
      <c r="D55" s="56">
        <f>E55+K55+S55+T55</f>
        <v>32904800</v>
      </c>
      <c r="E55" s="56">
        <f>SUM(F55:J55)</f>
        <v>31283600</v>
      </c>
      <c r="F55" s="56">
        <f>SUM(F57:F67)</f>
        <v>0</v>
      </c>
      <c r="G55" s="56">
        <f t="shared" ref="G55:J55" si="18">SUM(G57:G67)</f>
        <v>0</v>
      </c>
      <c r="H55" s="56">
        <f>SUM(H57:H67)</f>
        <v>31283600</v>
      </c>
      <c r="I55" s="56">
        <f t="shared" si="18"/>
        <v>0</v>
      </c>
      <c r="J55" s="56">
        <f t="shared" si="18"/>
        <v>0</v>
      </c>
      <c r="K55" s="56">
        <f>SUM(L55:R55)</f>
        <v>1621200</v>
      </c>
      <c r="L55" s="56">
        <f t="shared" ref="L55:S55" si="19">SUM(L57:L67)</f>
        <v>562400</v>
      </c>
      <c r="M55" s="56">
        <f t="shared" si="19"/>
        <v>0</v>
      </c>
      <c r="N55" s="56">
        <f t="shared" si="19"/>
        <v>0</v>
      </c>
      <c r="O55" s="56">
        <f t="shared" si="19"/>
        <v>0</v>
      </c>
      <c r="P55" s="56">
        <f t="shared" si="19"/>
        <v>0</v>
      </c>
      <c r="Q55" s="56">
        <f t="shared" si="19"/>
        <v>1058800</v>
      </c>
      <c r="R55" s="56">
        <f t="shared" si="19"/>
        <v>0</v>
      </c>
      <c r="S55" s="56">
        <f t="shared" si="19"/>
        <v>0</v>
      </c>
      <c r="T55" s="56">
        <f>SUM(U55:Z55)</f>
        <v>0</v>
      </c>
      <c r="U55" s="56">
        <f t="shared" ref="U55:Z55" si="20">SUM(U57:U67)</f>
        <v>0</v>
      </c>
      <c r="V55" s="56">
        <f t="shared" si="20"/>
        <v>0</v>
      </c>
      <c r="W55" s="56">
        <f t="shared" si="20"/>
        <v>0</v>
      </c>
      <c r="X55" s="56">
        <f t="shared" si="20"/>
        <v>0</v>
      </c>
      <c r="Y55" s="56">
        <f t="shared" si="20"/>
        <v>0</v>
      </c>
      <c r="Z55" s="56">
        <f t="shared" si="20"/>
        <v>0</v>
      </c>
    </row>
    <row r="56" spans="1:27">
      <c r="A56" s="55" t="s">
        <v>2</v>
      </c>
      <c r="B56" s="55"/>
      <c r="C56" s="55"/>
      <c r="D56" s="56"/>
      <c r="E56" s="56"/>
      <c r="F56" s="57"/>
      <c r="G56" s="57"/>
      <c r="H56" s="57"/>
      <c r="I56" s="57"/>
      <c r="J56" s="57"/>
      <c r="K56" s="56"/>
      <c r="L56" s="57"/>
      <c r="M56" s="57"/>
      <c r="N56" s="57"/>
      <c r="O56" s="57"/>
      <c r="P56" s="57"/>
      <c r="Q56" s="57"/>
      <c r="R56" s="57"/>
      <c r="S56" s="57"/>
      <c r="T56" s="56"/>
      <c r="U56" s="57"/>
      <c r="V56" s="57"/>
      <c r="W56" s="57"/>
      <c r="X56" s="57"/>
      <c r="Y56" s="57"/>
      <c r="Z56" s="57"/>
    </row>
    <row r="57" spans="1:27">
      <c r="A57" s="55" t="s">
        <v>120</v>
      </c>
      <c r="B57" s="55">
        <v>211.1</v>
      </c>
      <c r="C57" s="55" t="s">
        <v>283</v>
      </c>
      <c r="D57" s="56">
        <f t="shared" ref="D57:D68" si="21">E57+K57+S57+T57</f>
        <v>24027300</v>
      </c>
      <c r="E57" s="56">
        <f t="shared" ref="E57:E59" si="22">SUM(F57:J57)</f>
        <v>24027300</v>
      </c>
      <c r="F57" s="57"/>
      <c r="G57" s="57"/>
      <c r="H57" s="57">
        <v>24027300</v>
      </c>
      <c r="I57" s="57"/>
      <c r="J57" s="57"/>
      <c r="K57" s="56">
        <f t="shared" ref="K57:K59" si="23">SUM(L57:R57)</f>
        <v>0</v>
      </c>
      <c r="L57" s="57"/>
      <c r="M57" s="57"/>
      <c r="N57" s="57"/>
      <c r="O57" s="57"/>
      <c r="P57" s="57"/>
      <c r="Q57" s="57"/>
      <c r="R57" s="57"/>
      <c r="S57" s="57"/>
      <c r="T57" s="56">
        <f t="shared" ref="T57:T66" si="24">SUM(U57:Z57)</f>
        <v>0</v>
      </c>
      <c r="U57" s="57"/>
      <c r="V57" s="57"/>
      <c r="W57" s="57"/>
      <c r="X57" s="57"/>
      <c r="Y57" s="57"/>
      <c r="Z57" s="57"/>
    </row>
    <row r="58" spans="1:27" ht="25.5">
      <c r="A58" s="55" t="s">
        <v>318</v>
      </c>
      <c r="B58" s="55">
        <v>211.2</v>
      </c>
      <c r="C58" s="55" t="s">
        <v>284</v>
      </c>
      <c r="D58" s="56">
        <f t="shared" si="21"/>
        <v>562400</v>
      </c>
      <c r="E58" s="56">
        <f t="shared" si="22"/>
        <v>0</v>
      </c>
      <c r="F58" s="57"/>
      <c r="G58" s="57"/>
      <c r="H58" s="57">
        <v>0</v>
      </c>
      <c r="I58" s="57"/>
      <c r="J58" s="57"/>
      <c r="K58" s="56">
        <f t="shared" si="23"/>
        <v>562400</v>
      </c>
      <c r="L58" s="57">
        <v>562400</v>
      </c>
      <c r="M58" s="57"/>
      <c r="N58" s="57"/>
      <c r="O58" s="57"/>
      <c r="P58" s="57"/>
      <c r="Q58" s="57"/>
      <c r="R58" s="57"/>
      <c r="S58" s="57"/>
      <c r="T58" s="56">
        <f t="shared" si="24"/>
        <v>0</v>
      </c>
      <c r="U58" s="57"/>
      <c r="V58" s="57"/>
      <c r="W58" s="57"/>
      <c r="X58" s="57"/>
      <c r="Y58" s="57"/>
      <c r="Z58" s="57"/>
    </row>
    <row r="59" spans="1:27" ht="25.5" hidden="1">
      <c r="A59" s="55" t="s">
        <v>121</v>
      </c>
      <c r="B59" s="55">
        <v>211.3</v>
      </c>
      <c r="C59" s="55" t="s">
        <v>122</v>
      </c>
      <c r="D59" s="56">
        <f t="shared" si="21"/>
        <v>0</v>
      </c>
      <c r="E59" s="56">
        <f t="shared" si="22"/>
        <v>0</v>
      </c>
      <c r="F59" s="57"/>
      <c r="G59" s="57"/>
      <c r="H59" s="57"/>
      <c r="I59" s="57"/>
      <c r="J59" s="57"/>
      <c r="K59" s="56">
        <f t="shared" si="23"/>
        <v>0</v>
      </c>
      <c r="L59" s="57"/>
      <c r="M59" s="57"/>
      <c r="N59" s="57"/>
      <c r="O59" s="57"/>
      <c r="P59" s="57"/>
      <c r="Q59" s="57"/>
      <c r="R59" s="57"/>
      <c r="S59" s="57"/>
      <c r="T59" s="56">
        <f t="shared" si="24"/>
        <v>0</v>
      </c>
      <c r="U59" s="57"/>
      <c r="V59" s="57"/>
      <c r="W59" s="57"/>
      <c r="X59" s="57"/>
      <c r="Y59" s="57"/>
      <c r="Z59" s="57"/>
    </row>
    <row r="60" spans="1:27" ht="89.25" hidden="1">
      <c r="A60" s="55" t="s">
        <v>123</v>
      </c>
      <c r="B60" s="55">
        <v>211.4</v>
      </c>
      <c r="C60" s="55" t="s">
        <v>124</v>
      </c>
      <c r="D60" s="56">
        <f t="shared" si="21"/>
        <v>0</v>
      </c>
      <c r="E60" s="56">
        <f>SUM(F60:J60)</f>
        <v>0</v>
      </c>
      <c r="F60" s="57"/>
      <c r="G60" s="57"/>
      <c r="H60" s="57"/>
      <c r="I60" s="57"/>
      <c r="J60" s="57"/>
      <c r="K60" s="56">
        <f>SUM(L60:R60)</f>
        <v>0</v>
      </c>
      <c r="L60" s="57"/>
      <c r="M60" s="57"/>
      <c r="N60" s="57"/>
      <c r="O60" s="57"/>
      <c r="P60" s="57"/>
      <c r="Q60" s="57"/>
      <c r="R60" s="57"/>
      <c r="S60" s="57"/>
      <c r="T60" s="56">
        <f t="shared" si="24"/>
        <v>0</v>
      </c>
      <c r="U60" s="57"/>
      <c r="V60" s="57"/>
      <c r="W60" s="57"/>
      <c r="X60" s="57"/>
      <c r="Y60" s="57"/>
      <c r="Z60" s="57"/>
    </row>
    <row r="61" spans="1:27" ht="27.75" customHeight="1">
      <c r="A61" s="55" t="s">
        <v>125</v>
      </c>
      <c r="B61" s="55">
        <v>211.5</v>
      </c>
      <c r="C61" s="55" t="s">
        <v>285</v>
      </c>
      <c r="D61" s="56">
        <f t="shared" si="21"/>
        <v>93700</v>
      </c>
      <c r="E61" s="56">
        <f t="shared" ref="E61:E70" si="25">SUM(F61:J61)</f>
        <v>0</v>
      </c>
      <c r="F61" s="57"/>
      <c r="G61" s="57"/>
      <c r="H61" s="57"/>
      <c r="I61" s="57"/>
      <c r="J61" s="57"/>
      <c r="K61" s="56">
        <f t="shared" ref="K61:K70" si="26">SUM(L61:R61)</f>
        <v>93700</v>
      </c>
      <c r="L61" s="57"/>
      <c r="M61" s="57"/>
      <c r="N61" s="57"/>
      <c r="O61" s="57"/>
      <c r="P61" s="57"/>
      <c r="Q61" s="57">
        <v>93700</v>
      </c>
      <c r="R61" s="57"/>
      <c r="S61" s="57"/>
      <c r="T61" s="56">
        <f t="shared" si="24"/>
        <v>0</v>
      </c>
      <c r="U61" s="57"/>
      <c r="V61" s="57"/>
      <c r="W61" s="57"/>
      <c r="X61" s="57"/>
      <c r="Y61" s="57"/>
      <c r="Z61" s="57"/>
    </row>
    <row r="62" spans="1:27" hidden="1">
      <c r="A62" s="55" t="s">
        <v>126</v>
      </c>
      <c r="B62" s="55">
        <v>211.6</v>
      </c>
      <c r="C62" s="55" t="s">
        <v>127</v>
      </c>
      <c r="D62" s="56">
        <f t="shared" si="21"/>
        <v>0</v>
      </c>
      <c r="E62" s="56">
        <f t="shared" si="25"/>
        <v>0</v>
      </c>
      <c r="F62" s="57"/>
      <c r="G62" s="57"/>
      <c r="H62" s="57"/>
      <c r="I62" s="57"/>
      <c r="J62" s="57"/>
      <c r="K62" s="56">
        <f t="shared" si="26"/>
        <v>0</v>
      </c>
      <c r="L62" s="57"/>
      <c r="M62" s="57"/>
      <c r="N62" s="57"/>
      <c r="O62" s="57"/>
      <c r="P62" s="57"/>
      <c r="Q62" s="57"/>
      <c r="R62" s="57"/>
      <c r="S62" s="57"/>
      <c r="T62" s="56">
        <f t="shared" si="24"/>
        <v>0</v>
      </c>
      <c r="U62" s="57"/>
      <c r="V62" s="57"/>
      <c r="W62" s="57"/>
      <c r="X62" s="57"/>
      <c r="Y62" s="57"/>
      <c r="Z62" s="57"/>
    </row>
    <row r="63" spans="1:27" ht="27" customHeight="1">
      <c r="A63" s="55" t="s">
        <v>128</v>
      </c>
      <c r="B63" s="55">
        <v>211.7</v>
      </c>
      <c r="C63" s="55" t="s">
        <v>286</v>
      </c>
      <c r="D63" s="56">
        <f t="shared" si="21"/>
        <v>67000</v>
      </c>
      <c r="E63" s="56">
        <f t="shared" si="25"/>
        <v>0</v>
      </c>
      <c r="F63" s="57"/>
      <c r="G63" s="57"/>
      <c r="H63" s="57"/>
      <c r="I63" s="57"/>
      <c r="J63" s="57"/>
      <c r="K63" s="56">
        <f t="shared" si="26"/>
        <v>67000</v>
      </c>
      <c r="L63" s="57"/>
      <c r="M63" s="57"/>
      <c r="N63" s="57"/>
      <c r="O63" s="57"/>
      <c r="P63" s="57"/>
      <c r="Q63" s="57">
        <v>67000</v>
      </c>
      <c r="R63" s="57"/>
      <c r="S63" s="57"/>
      <c r="T63" s="56">
        <f t="shared" si="24"/>
        <v>0</v>
      </c>
      <c r="U63" s="57"/>
      <c r="V63" s="57"/>
      <c r="W63" s="57"/>
      <c r="X63" s="57"/>
      <c r="Y63" s="57"/>
      <c r="Z63" s="57"/>
    </row>
    <row r="64" spans="1:27" hidden="1">
      <c r="A64" s="55" t="s">
        <v>129</v>
      </c>
      <c r="B64" s="55">
        <v>211.8</v>
      </c>
      <c r="C64" s="55" t="s">
        <v>287</v>
      </c>
      <c r="D64" s="56">
        <f t="shared" si="21"/>
        <v>0</v>
      </c>
      <c r="E64" s="56">
        <f t="shared" si="25"/>
        <v>0</v>
      </c>
      <c r="F64" s="57"/>
      <c r="G64" s="57"/>
      <c r="H64" s="57"/>
      <c r="I64" s="57"/>
      <c r="J64" s="57"/>
      <c r="K64" s="56">
        <f t="shared" si="26"/>
        <v>0</v>
      </c>
      <c r="L64" s="57"/>
      <c r="M64" s="57"/>
      <c r="N64" s="57"/>
      <c r="O64" s="57"/>
      <c r="P64" s="57"/>
      <c r="Q64" s="57"/>
      <c r="R64" s="57"/>
      <c r="S64" s="57"/>
      <c r="T64" s="56">
        <f t="shared" si="24"/>
        <v>0</v>
      </c>
      <c r="U64" s="57"/>
      <c r="V64" s="57"/>
      <c r="W64" s="57"/>
      <c r="X64" s="57"/>
      <c r="Y64" s="57"/>
      <c r="Z64" s="57"/>
    </row>
    <row r="65" spans="1:26" ht="89.25" hidden="1">
      <c r="A65" s="55" t="s">
        <v>130</v>
      </c>
      <c r="B65" s="55">
        <v>211.9</v>
      </c>
      <c r="C65" s="55" t="s">
        <v>131</v>
      </c>
      <c r="D65" s="56">
        <f t="shared" si="21"/>
        <v>0</v>
      </c>
      <c r="E65" s="56">
        <f t="shared" si="25"/>
        <v>0</v>
      </c>
      <c r="F65" s="57"/>
      <c r="G65" s="57"/>
      <c r="H65" s="57"/>
      <c r="I65" s="57"/>
      <c r="J65" s="57"/>
      <c r="K65" s="56">
        <f t="shared" si="26"/>
        <v>0</v>
      </c>
      <c r="L65" s="57"/>
      <c r="M65" s="57"/>
      <c r="N65" s="57"/>
      <c r="O65" s="57"/>
      <c r="P65" s="57"/>
      <c r="Q65" s="57"/>
      <c r="R65" s="57"/>
      <c r="S65" s="57"/>
      <c r="T65" s="56">
        <f t="shared" si="24"/>
        <v>0</v>
      </c>
      <c r="U65" s="57"/>
      <c r="V65" s="57"/>
      <c r="W65" s="57"/>
      <c r="X65" s="57"/>
      <c r="Y65" s="57"/>
      <c r="Z65" s="57"/>
    </row>
    <row r="66" spans="1:26" ht="76.5">
      <c r="A66" s="55" t="s">
        <v>132</v>
      </c>
      <c r="B66" s="55">
        <v>211.1</v>
      </c>
      <c r="C66" s="55" t="s">
        <v>133</v>
      </c>
      <c r="D66" s="56">
        <f t="shared" si="21"/>
        <v>898100</v>
      </c>
      <c r="E66" s="56">
        <f t="shared" si="25"/>
        <v>0</v>
      </c>
      <c r="F66" s="57"/>
      <c r="G66" s="57"/>
      <c r="H66" s="57"/>
      <c r="I66" s="57"/>
      <c r="J66" s="57"/>
      <c r="K66" s="56">
        <f t="shared" si="26"/>
        <v>898100</v>
      </c>
      <c r="L66" s="57"/>
      <c r="M66" s="57"/>
      <c r="N66" s="57"/>
      <c r="O66" s="57"/>
      <c r="P66" s="57"/>
      <c r="Q66" s="57">
        <v>898100</v>
      </c>
      <c r="R66" s="57"/>
      <c r="S66" s="57"/>
      <c r="T66" s="56">
        <f t="shared" si="24"/>
        <v>0</v>
      </c>
      <c r="U66" s="57"/>
      <c r="V66" s="57"/>
      <c r="W66" s="57"/>
      <c r="X66" s="57"/>
      <c r="Y66" s="57"/>
      <c r="Z66" s="57"/>
    </row>
    <row r="67" spans="1:26" ht="24.75" customHeight="1">
      <c r="A67" s="55" t="s">
        <v>134</v>
      </c>
      <c r="B67" s="55">
        <v>211.11</v>
      </c>
      <c r="C67" s="55" t="s">
        <v>288</v>
      </c>
      <c r="D67" s="56">
        <f t="shared" si="21"/>
        <v>7256300</v>
      </c>
      <c r="E67" s="56">
        <f t="shared" si="25"/>
        <v>7256300</v>
      </c>
      <c r="F67" s="57"/>
      <c r="G67" s="57"/>
      <c r="H67" s="57">
        <v>7256300</v>
      </c>
      <c r="I67" s="57"/>
      <c r="J67" s="57"/>
      <c r="K67" s="56">
        <f t="shared" si="26"/>
        <v>0</v>
      </c>
      <c r="L67" s="57"/>
      <c r="M67" s="57"/>
      <c r="N67" s="57"/>
      <c r="O67" s="57"/>
      <c r="P67" s="57"/>
      <c r="Q67" s="57"/>
      <c r="R67" s="57"/>
      <c r="S67" s="57"/>
      <c r="T67" s="56">
        <f>SUM(U67:Z67)</f>
        <v>0</v>
      </c>
      <c r="U67" s="57"/>
      <c r="V67" s="57"/>
      <c r="W67" s="57"/>
      <c r="X67" s="57"/>
      <c r="Y67" s="57"/>
      <c r="Z67" s="57"/>
    </row>
    <row r="68" spans="1:26" ht="25.5" hidden="1">
      <c r="A68" s="55" t="s">
        <v>135</v>
      </c>
      <c r="B68" s="55">
        <v>220</v>
      </c>
      <c r="C68" s="55">
        <v>300</v>
      </c>
      <c r="D68" s="56">
        <f t="shared" si="21"/>
        <v>0</v>
      </c>
      <c r="E68" s="56">
        <f t="shared" si="25"/>
        <v>0</v>
      </c>
      <c r="F68" s="56">
        <f>F70</f>
        <v>0</v>
      </c>
      <c r="G68" s="56">
        <f t="shared" ref="G68:Z68" si="27">G70</f>
        <v>0</v>
      </c>
      <c r="H68" s="56">
        <f t="shared" si="27"/>
        <v>0</v>
      </c>
      <c r="I68" s="56">
        <f t="shared" si="27"/>
        <v>0</v>
      </c>
      <c r="J68" s="56">
        <f t="shared" si="27"/>
        <v>0</v>
      </c>
      <c r="K68" s="56">
        <f t="shared" si="26"/>
        <v>0</v>
      </c>
      <c r="L68" s="56">
        <f t="shared" si="27"/>
        <v>0</v>
      </c>
      <c r="M68" s="56">
        <f t="shared" si="27"/>
        <v>0</v>
      </c>
      <c r="N68" s="56">
        <f t="shared" si="27"/>
        <v>0</v>
      </c>
      <c r="O68" s="56">
        <f t="shared" si="27"/>
        <v>0</v>
      </c>
      <c r="P68" s="56">
        <f t="shared" si="27"/>
        <v>0</v>
      </c>
      <c r="Q68" s="56">
        <f t="shared" si="27"/>
        <v>0</v>
      </c>
      <c r="R68" s="56">
        <f t="shared" si="27"/>
        <v>0</v>
      </c>
      <c r="S68" s="56">
        <f t="shared" si="27"/>
        <v>0</v>
      </c>
      <c r="T68" s="56">
        <f>SUM(U68:Z68)</f>
        <v>0</v>
      </c>
      <c r="U68" s="56">
        <f t="shared" si="27"/>
        <v>0</v>
      </c>
      <c r="V68" s="56">
        <f t="shared" si="27"/>
        <v>0</v>
      </c>
      <c r="W68" s="56">
        <f t="shared" si="27"/>
        <v>0</v>
      </c>
      <c r="X68" s="56">
        <f t="shared" si="27"/>
        <v>0</v>
      </c>
      <c r="Y68" s="56">
        <f t="shared" si="27"/>
        <v>0</v>
      </c>
      <c r="Z68" s="56">
        <f t="shared" si="27"/>
        <v>0</v>
      </c>
    </row>
    <row r="69" spans="1:26" hidden="1">
      <c r="A69" s="55" t="s">
        <v>4</v>
      </c>
      <c r="B69" s="55"/>
      <c r="C69" s="55"/>
      <c r="D69" s="56"/>
      <c r="E69" s="56"/>
      <c r="F69" s="57"/>
      <c r="G69" s="57"/>
      <c r="H69" s="57"/>
      <c r="I69" s="57"/>
      <c r="J69" s="57"/>
      <c r="K69" s="56"/>
      <c r="L69" s="57"/>
      <c r="M69" s="57"/>
      <c r="N69" s="57"/>
      <c r="O69" s="57"/>
      <c r="P69" s="57"/>
      <c r="Q69" s="57"/>
      <c r="R69" s="57"/>
      <c r="S69" s="57"/>
      <c r="T69" s="56"/>
      <c r="U69" s="57"/>
      <c r="V69" s="57"/>
      <c r="W69" s="57"/>
      <c r="X69" s="57"/>
      <c r="Y69" s="57"/>
      <c r="Z69" s="57"/>
    </row>
    <row r="70" spans="1:26" ht="51" hidden="1">
      <c r="A70" s="55" t="s">
        <v>136</v>
      </c>
      <c r="B70" s="55">
        <v>221</v>
      </c>
      <c r="C70" s="55">
        <v>320</v>
      </c>
      <c r="D70" s="56">
        <f>E70+K70+S70+T70</f>
        <v>0</v>
      </c>
      <c r="E70" s="56">
        <f t="shared" si="25"/>
        <v>0</v>
      </c>
      <c r="F70" s="56">
        <f>SUM(F72:F77)</f>
        <v>0</v>
      </c>
      <c r="G70" s="56">
        <f t="shared" ref="G70:J70" si="28">SUM(G72:G77)</f>
        <v>0</v>
      </c>
      <c r="H70" s="56">
        <f t="shared" si="28"/>
        <v>0</v>
      </c>
      <c r="I70" s="56">
        <f t="shared" si="28"/>
        <v>0</v>
      </c>
      <c r="J70" s="56">
        <f t="shared" si="28"/>
        <v>0</v>
      </c>
      <c r="K70" s="56">
        <f t="shared" si="26"/>
        <v>0</v>
      </c>
      <c r="L70" s="56">
        <f t="shared" ref="L70:S70" si="29">SUM(L72:L77)</f>
        <v>0</v>
      </c>
      <c r="M70" s="56">
        <f t="shared" si="29"/>
        <v>0</v>
      </c>
      <c r="N70" s="56">
        <f t="shared" si="29"/>
        <v>0</v>
      </c>
      <c r="O70" s="56">
        <f t="shared" si="29"/>
        <v>0</v>
      </c>
      <c r="P70" s="56">
        <f t="shared" si="29"/>
        <v>0</v>
      </c>
      <c r="Q70" s="56">
        <f t="shared" ref="Q70" si="30">SUM(Q72:Q77)</f>
        <v>0</v>
      </c>
      <c r="R70" s="56">
        <f t="shared" si="29"/>
        <v>0</v>
      </c>
      <c r="S70" s="56">
        <f t="shared" si="29"/>
        <v>0</v>
      </c>
      <c r="T70" s="56">
        <f>SUM(U70:Z70)</f>
        <v>0</v>
      </c>
      <c r="U70" s="56">
        <f t="shared" ref="U70:Z70" si="31">SUM(U72:U77)</f>
        <v>0</v>
      </c>
      <c r="V70" s="56">
        <f t="shared" si="31"/>
        <v>0</v>
      </c>
      <c r="W70" s="56">
        <f t="shared" si="31"/>
        <v>0</v>
      </c>
      <c r="X70" s="56">
        <f t="shared" si="31"/>
        <v>0</v>
      </c>
      <c r="Y70" s="56">
        <f t="shared" si="31"/>
        <v>0</v>
      </c>
      <c r="Z70" s="56">
        <f t="shared" si="31"/>
        <v>0</v>
      </c>
    </row>
    <row r="71" spans="1:26" hidden="1">
      <c r="A71" s="55" t="s">
        <v>2</v>
      </c>
      <c r="B71" s="67"/>
      <c r="C71" s="67"/>
      <c r="D71" s="56"/>
      <c r="E71" s="56"/>
      <c r="F71" s="57"/>
      <c r="G71" s="57"/>
      <c r="H71" s="57"/>
      <c r="I71" s="57"/>
      <c r="J71" s="57"/>
      <c r="K71" s="56"/>
      <c r="L71" s="57"/>
      <c r="M71" s="57"/>
      <c r="N71" s="57"/>
      <c r="O71" s="57"/>
      <c r="P71" s="57"/>
      <c r="Q71" s="57"/>
      <c r="R71" s="57"/>
      <c r="S71" s="57"/>
      <c r="T71" s="56"/>
      <c r="U71" s="57"/>
      <c r="V71" s="57"/>
      <c r="W71" s="57"/>
      <c r="X71" s="57"/>
      <c r="Y71" s="57"/>
      <c r="Z71" s="57"/>
    </row>
    <row r="72" spans="1:26" ht="25.5" hidden="1">
      <c r="A72" s="55" t="s">
        <v>137</v>
      </c>
      <c r="B72" s="55">
        <v>221.1</v>
      </c>
      <c r="C72" s="55" t="s">
        <v>138</v>
      </c>
      <c r="D72" s="56">
        <f t="shared" ref="D72:D78" si="32">E72+K72+S72+T72</f>
        <v>0</v>
      </c>
      <c r="E72" s="56">
        <f t="shared" ref="E72:E78" si="33">SUM(F72:J72)</f>
        <v>0</v>
      </c>
      <c r="F72" s="57"/>
      <c r="G72" s="57"/>
      <c r="H72" s="57"/>
      <c r="I72" s="57"/>
      <c r="J72" s="57"/>
      <c r="K72" s="56">
        <f t="shared" ref="K72:K78" si="34">SUM(L72:R72)</f>
        <v>0</v>
      </c>
      <c r="L72" s="57"/>
      <c r="M72" s="57"/>
      <c r="N72" s="57"/>
      <c r="O72" s="57"/>
      <c r="P72" s="57"/>
      <c r="Q72" s="57"/>
      <c r="R72" s="57"/>
      <c r="S72" s="57"/>
      <c r="T72" s="56">
        <f t="shared" ref="T72:T78" si="35">SUM(U72:Z72)</f>
        <v>0</v>
      </c>
      <c r="U72" s="57"/>
      <c r="V72" s="57"/>
      <c r="W72" s="57"/>
      <c r="X72" s="57"/>
      <c r="Y72" s="57"/>
      <c r="Z72" s="57"/>
    </row>
    <row r="73" spans="1:26" ht="25.5" hidden="1">
      <c r="A73" s="55" t="s">
        <v>319</v>
      </c>
      <c r="B73" s="55">
        <v>221.2</v>
      </c>
      <c r="C73" s="55" t="s">
        <v>139</v>
      </c>
      <c r="D73" s="56">
        <f t="shared" si="32"/>
        <v>0</v>
      </c>
      <c r="E73" s="56">
        <f t="shared" si="33"/>
        <v>0</v>
      </c>
      <c r="F73" s="57"/>
      <c r="G73" s="57"/>
      <c r="H73" s="57"/>
      <c r="I73" s="57"/>
      <c r="J73" s="57"/>
      <c r="K73" s="56">
        <f t="shared" si="34"/>
        <v>0</v>
      </c>
      <c r="L73" s="57"/>
      <c r="M73" s="57"/>
      <c r="N73" s="57"/>
      <c r="O73" s="57"/>
      <c r="P73" s="57"/>
      <c r="Q73" s="57"/>
      <c r="R73" s="57"/>
      <c r="S73" s="57"/>
      <c r="T73" s="56">
        <f t="shared" si="35"/>
        <v>0</v>
      </c>
      <c r="U73" s="57"/>
      <c r="V73" s="57"/>
      <c r="W73" s="57"/>
      <c r="X73" s="57"/>
      <c r="Y73" s="57"/>
      <c r="Z73" s="57"/>
    </row>
    <row r="74" spans="1:26" ht="51" hidden="1">
      <c r="A74" s="55" t="s">
        <v>140</v>
      </c>
      <c r="B74" s="55">
        <v>221.3</v>
      </c>
      <c r="C74" s="55" t="s">
        <v>141</v>
      </c>
      <c r="D74" s="56">
        <f t="shared" si="32"/>
        <v>0</v>
      </c>
      <c r="E74" s="56">
        <f t="shared" si="33"/>
        <v>0</v>
      </c>
      <c r="F74" s="57"/>
      <c r="G74" s="57"/>
      <c r="H74" s="57"/>
      <c r="I74" s="57"/>
      <c r="J74" s="57"/>
      <c r="K74" s="56">
        <f t="shared" si="34"/>
        <v>0</v>
      </c>
      <c r="L74" s="57"/>
      <c r="M74" s="57"/>
      <c r="N74" s="57"/>
      <c r="O74" s="57"/>
      <c r="P74" s="57"/>
      <c r="Q74" s="57"/>
      <c r="R74" s="57"/>
      <c r="S74" s="57"/>
      <c r="T74" s="56">
        <f t="shared" si="35"/>
        <v>0</v>
      </c>
      <c r="U74" s="57"/>
      <c r="V74" s="57"/>
      <c r="W74" s="57"/>
      <c r="X74" s="57"/>
      <c r="Y74" s="57"/>
      <c r="Z74" s="57"/>
    </row>
    <row r="75" spans="1:26" hidden="1">
      <c r="A75" s="55" t="s">
        <v>142</v>
      </c>
      <c r="B75" s="55">
        <v>222</v>
      </c>
      <c r="C75" s="55" t="s">
        <v>143</v>
      </c>
      <c r="D75" s="56">
        <f t="shared" si="32"/>
        <v>0</v>
      </c>
      <c r="E75" s="56">
        <f t="shared" si="33"/>
        <v>0</v>
      </c>
      <c r="F75" s="57"/>
      <c r="G75" s="57"/>
      <c r="H75" s="57"/>
      <c r="I75" s="57"/>
      <c r="J75" s="57"/>
      <c r="K75" s="56">
        <f t="shared" si="34"/>
        <v>0</v>
      </c>
      <c r="L75" s="57"/>
      <c r="M75" s="57"/>
      <c r="N75" s="57"/>
      <c r="O75" s="57"/>
      <c r="P75" s="57"/>
      <c r="Q75" s="57"/>
      <c r="R75" s="57"/>
      <c r="S75" s="57"/>
      <c r="T75" s="56">
        <f t="shared" si="35"/>
        <v>0</v>
      </c>
      <c r="U75" s="57"/>
      <c r="V75" s="57"/>
      <c r="W75" s="57"/>
      <c r="X75" s="57"/>
      <c r="Y75" s="57"/>
      <c r="Z75" s="57"/>
    </row>
    <row r="76" spans="1:26" hidden="1">
      <c r="A76" s="55" t="s">
        <v>144</v>
      </c>
      <c r="B76" s="55">
        <v>223</v>
      </c>
      <c r="C76" s="55" t="s">
        <v>145</v>
      </c>
      <c r="D76" s="56">
        <f t="shared" si="32"/>
        <v>0</v>
      </c>
      <c r="E76" s="56">
        <f t="shared" si="33"/>
        <v>0</v>
      </c>
      <c r="F76" s="57"/>
      <c r="G76" s="57"/>
      <c r="H76" s="57"/>
      <c r="I76" s="57"/>
      <c r="J76" s="57"/>
      <c r="K76" s="56">
        <f t="shared" si="34"/>
        <v>0</v>
      </c>
      <c r="L76" s="57"/>
      <c r="M76" s="57"/>
      <c r="N76" s="57"/>
      <c r="O76" s="57"/>
      <c r="P76" s="57"/>
      <c r="Q76" s="57"/>
      <c r="R76" s="57"/>
      <c r="S76" s="57"/>
      <c r="T76" s="56">
        <f t="shared" si="35"/>
        <v>0</v>
      </c>
      <c r="U76" s="57"/>
      <c r="V76" s="57"/>
      <c r="W76" s="57"/>
      <c r="X76" s="57"/>
      <c r="Y76" s="57"/>
      <c r="Z76" s="57"/>
    </row>
    <row r="77" spans="1:26" hidden="1">
      <c r="A77" s="55" t="s">
        <v>146</v>
      </c>
      <c r="B77" s="55">
        <v>224</v>
      </c>
      <c r="C77" s="55" t="s">
        <v>147</v>
      </c>
      <c r="D77" s="56">
        <f t="shared" si="32"/>
        <v>0</v>
      </c>
      <c r="E77" s="56">
        <f t="shared" si="33"/>
        <v>0</v>
      </c>
      <c r="F77" s="57"/>
      <c r="G77" s="57"/>
      <c r="H77" s="57"/>
      <c r="I77" s="57"/>
      <c r="J77" s="57"/>
      <c r="K77" s="56">
        <f t="shared" si="34"/>
        <v>0</v>
      </c>
      <c r="L77" s="57"/>
      <c r="M77" s="57"/>
      <c r="N77" s="57"/>
      <c r="O77" s="57"/>
      <c r="P77" s="57"/>
      <c r="Q77" s="57"/>
      <c r="R77" s="57"/>
      <c r="S77" s="57"/>
      <c r="T77" s="56">
        <f t="shared" si="35"/>
        <v>0</v>
      </c>
      <c r="U77" s="57"/>
      <c r="V77" s="57"/>
      <c r="W77" s="57"/>
      <c r="X77" s="57"/>
      <c r="Y77" s="57"/>
      <c r="Z77" s="57"/>
    </row>
    <row r="78" spans="1:26" ht="25.5">
      <c r="A78" s="55" t="s">
        <v>148</v>
      </c>
      <c r="B78" s="55">
        <v>230</v>
      </c>
      <c r="C78" s="55">
        <v>800</v>
      </c>
      <c r="D78" s="56">
        <f t="shared" si="32"/>
        <v>1300</v>
      </c>
      <c r="E78" s="56">
        <f t="shared" si="33"/>
        <v>0</v>
      </c>
      <c r="F78" s="56">
        <f>F80+F83</f>
        <v>0</v>
      </c>
      <c r="G78" s="56">
        <f t="shared" ref="G78:J78" si="36">G80+G83</f>
        <v>0</v>
      </c>
      <c r="H78" s="56">
        <f t="shared" si="36"/>
        <v>0</v>
      </c>
      <c r="I78" s="56">
        <f t="shared" si="36"/>
        <v>0</v>
      </c>
      <c r="J78" s="56">
        <f t="shared" si="36"/>
        <v>0</v>
      </c>
      <c r="K78" s="56">
        <f t="shared" si="34"/>
        <v>1300</v>
      </c>
      <c r="L78" s="56">
        <f t="shared" ref="L78:S78" si="37">L80+L83</f>
        <v>0</v>
      </c>
      <c r="M78" s="56">
        <f t="shared" si="37"/>
        <v>1300</v>
      </c>
      <c r="N78" s="56">
        <f t="shared" si="37"/>
        <v>0</v>
      </c>
      <c r="O78" s="56">
        <f t="shared" si="37"/>
        <v>0</v>
      </c>
      <c r="P78" s="56">
        <f t="shared" si="37"/>
        <v>0</v>
      </c>
      <c r="Q78" s="56">
        <f t="shared" si="37"/>
        <v>0</v>
      </c>
      <c r="R78" s="56">
        <f t="shared" si="37"/>
        <v>0</v>
      </c>
      <c r="S78" s="56">
        <f t="shared" si="37"/>
        <v>0</v>
      </c>
      <c r="T78" s="56">
        <f t="shared" si="35"/>
        <v>0</v>
      </c>
      <c r="U78" s="56">
        <f t="shared" ref="U78:Z78" si="38">U80+U83</f>
        <v>0</v>
      </c>
      <c r="V78" s="56">
        <f t="shared" si="38"/>
        <v>0</v>
      </c>
      <c r="W78" s="56">
        <f t="shared" si="38"/>
        <v>0</v>
      </c>
      <c r="X78" s="56">
        <f t="shared" si="38"/>
        <v>0</v>
      </c>
      <c r="Y78" s="56">
        <f t="shared" si="38"/>
        <v>0</v>
      </c>
      <c r="Z78" s="56">
        <f t="shared" si="38"/>
        <v>0</v>
      </c>
    </row>
    <row r="79" spans="1:26">
      <c r="A79" s="55" t="s">
        <v>4</v>
      </c>
      <c r="B79" s="67"/>
      <c r="C79" s="67"/>
      <c r="D79" s="56"/>
      <c r="E79" s="56"/>
      <c r="F79" s="57"/>
      <c r="G79" s="57"/>
      <c r="H79" s="57"/>
      <c r="I79" s="57"/>
      <c r="J79" s="57"/>
      <c r="K79" s="56"/>
      <c r="L79" s="57"/>
      <c r="M79" s="57"/>
      <c r="N79" s="57"/>
      <c r="O79" s="57"/>
      <c r="P79" s="57"/>
      <c r="Q79" s="57"/>
      <c r="R79" s="57"/>
      <c r="S79" s="57"/>
      <c r="T79" s="56"/>
      <c r="U79" s="57"/>
      <c r="V79" s="57"/>
      <c r="W79" s="57"/>
      <c r="X79" s="57"/>
      <c r="Y79" s="57"/>
      <c r="Z79" s="57"/>
    </row>
    <row r="80" spans="1:26" ht="25.5" hidden="1">
      <c r="A80" s="55" t="s">
        <v>149</v>
      </c>
      <c r="B80" s="55">
        <v>231</v>
      </c>
      <c r="C80" s="55">
        <v>830</v>
      </c>
      <c r="D80" s="56">
        <f>E80+K80+S80+T80</f>
        <v>0</v>
      </c>
      <c r="E80" s="56">
        <f>SUM(F80:J80)</f>
        <v>0</v>
      </c>
      <c r="F80" s="56">
        <f>F82</f>
        <v>0</v>
      </c>
      <c r="G80" s="56">
        <f t="shared" ref="G80:J80" si="39">G82</f>
        <v>0</v>
      </c>
      <c r="H80" s="56">
        <f t="shared" si="39"/>
        <v>0</v>
      </c>
      <c r="I80" s="56">
        <f t="shared" si="39"/>
        <v>0</v>
      </c>
      <c r="J80" s="56">
        <f t="shared" si="39"/>
        <v>0</v>
      </c>
      <c r="K80" s="56">
        <f>SUM(L80:R80)</f>
        <v>0</v>
      </c>
      <c r="L80" s="56">
        <f t="shared" ref="L80:S80" si="40">L82</f>
        <v>0</v>
      </c>
      <c r="M80" s="56">
        <f t="shared" si="40"/>
        <v>0</v>
      </c>
      <c r="N80" s="56">
        <f t="shared" si="40"/>
        <v>0</v>
      </c>
      <c r="O80" s="56">
        <f t="shared" si="40"/>
        <v>0</v>
      </c>
      <c r="P80" s="56">
        <f t="shared" si="40"/>
        <v>0</v>
      </c>
      <c r="Q80" s="56">
        <f t="shared" si="40"/>
        <v>0</v>
      </c>
      <c r="R80" s="56">
        <f t="shared" si="40"/>
        <v>0</v>
      </c>
      <c r="S80" s="56">
        <f t="shared" si="40"/>
        <v>0</v>
      </c>
      <c r="T80" s="56">
        <f>SUM(U80:Z80)</f>
        <v>0</v>
      </c>
      <c r="U80" s="56">
        <f t="shared" ref="U80:Z80" si="41">U82</f>
        <v>0</v>
      </c>
      <c r="V80" s="56">
        <f t="shared" si="41"/>
        <v>0</v>
      </c>
      <c r="W80" s="56">
        <f t="shared" si="41"/>
        <v>0</v>
      </c>
      <c r="X80" s="56">
        <f t="shared" si="41"/>
        <v>0</v>
      </c>
      <c r="Y80" s="56">
        <f t="shared" si="41"/>
        <v>0</v>
      </c>
      <c r="Z80" s="56">
        <f t="shared" si="41"/>
        <v>0</v>
      </c>
    </row>
    <row r="81" spans="1:26" hidden="1">
      <c r="A81" s="55" t="s">
        <v>2</v>
      </c>
      <c r="B81" s="71"/>
      <c r="C81" s="71"/>
      <c r="D81" s="56"/>
      <c r="E81" s="72"/>
      <c r="F81" s="73"/>
      <c r="G81" s="73"/>
      <c r="H81" s="73"/>
      <c r="I81" s="73"/>
      <c r="J81" s="73"/>
      <c r="K81" s="72"/>
      <c r="L81" s="73"/>
      <c r="M81" s="73"/>
      <c r="N81" s="73"/>
      <c r="O81" s="73"/>
      <c r="P81" s="73"/>
      <c r="Q81" s="73"/>
      <c r="R81" s="73"/>
      <c r="S81" s="73"/>
      <c r="T81" s="72"/>
      <c r="U81" s="73"/>
      <c r="V81" s="73"/>
      <c r="W81" s="73"/>
      <c r="X81" s="73"/>
      <c r="Y81" s="73"/>
      <c r="Z81" s="73"/>
    </row>
    <row r="82" spans="1:26" ht="63.75" hidden="1">
      <c r="A82" s="55" t="s">
        <v>150</v>
      </c>
      <c r="B82" s="55">
        <v>231.1</v>
      </c>
      <c r="C82" s="55" t="s">
        <v>151</v>
      </c>
      <c r="D82" s="56">
        <f>E82+K82+S82+T82</f>
        <v>0</v>
      </c>
      <c r="E82" s="56">
        <f t="shared" ref="E82:E83" si="42">SUM(F82:J82)</f>
        <v>0</v>
      </c>
      <c r="F82" s="57"/>
      <c r="G82" s="57"/>
      <c r="H82" s="57"/>
      <c r="I82" s="57"/>
      <c r="J82" s="57"/>
      <c r="K82" s="56">
        <f t="shared" ref="K82:K83" si="43">SUM(L82:R82)</f>
        <v>0</v>
      </c>
      <c r="L82" s="57"/>
      <c r="M82" s="57"/>
      <c r="N82" s="57"/>
      <c r="O82" s="57"/>
      <c r="P82" s="57"/>
      <c r="Q82" s="57"/>
      <c r="R82" s="57"/>
      <c r="S82" s="57"/>
      <c r="T82" s="56">
        <f>SUM(U82:Z82)</f>
        <v>0</v>
      </c>
      <c r="U82" s="57"/>
      <c r="V82" s="57"/>
      <c r="W82" s="57"/>
      <c r="X82" s="57"/>
      <c r="Y82" s="57"/>
      <c r="Z82" s="57"/>
    </row>
    <row r="83" spans="1:26" ht="25.5">
      <c r="A83" s="55" t="s">
        <v>152</v>
      </c>
      <c r="B83" s="55">
        <v>232</v>
      </c>
      <c r="C83" s="55">
        <v>850</v>
      </c>
      <c r="D83" s="56">
        <f>E83+K83+S83+T83</f>
        <v>1300</v>
      </c>
      <c r="E83" s="56">
        <f t="shared" si="42"/>
        <v>0</v>
      </c>
      <c r="F83" s="56">
        <f>SUM(F85:F88)</f>
        <v>0</v>
      </c>
      <c r="G83" s="56">
        <f t="shared" ref="G83:J83" si="44">SUM(G85:G88)</f>
        <v>0</v>
      </c>
      <c r="H83" s="56">
        <f>SUM(H85:H88)</f>
        <v>0</v>
      </c>
      <c r="I83" s="56">
        <f t="shared" si="44"/>
        <v>0</v>
      </c>
      <c r="J83" s="56">
        <f t="shared" si="44"/>
        <v>0</v>
      </c>
      <c r="K83" s="56">
        <f t="shared" si="43"/>
        <v>1300</v>
      </c>
      <c r="L83" s="56">
        <f t="shared" ref="L83:S83" si="45">SUM(L85:L88)</f>
        <v>0</v>
      </c>
      <c r="M83" s="56">
        <f t="shared" si="45"/>
        <v>1300</v>
      </c>
      <c r="N83" s="56">
        <f t="shared" si="45"/>
        <v>0</v>
      </c>
      <c r="O83" s="56">
        <f t="shared" si="45"/>
        <v>0</v>
      </c>
      <c r="P83" s="56">
        <f t="shared" si="45"/>
        <v>0</v>
      </c>
      <c r="Q83" s="56">
        <f t="shared" si="45"/>
        <v>0</v>
      </c>
      <c r="R83" s="56">
        <f t="shared" si="45"/>
        <v>0</v>
      </c>
      <c r="S83" s="56">
        <f t="shared" si="45"/>
        <v>0</v>
      </c>
      <c r="T83" s="56">
        <f>SUM(U83:Z83)</f>
        <v>0</v>
      </c>
      <c r="U83" s="56">
        <f t="shared" ref="U83:Z83" si="46">SUM(U85:U88)</f>
        <v>0</v>
      </c>
      <c r="V83" s="56">
        <f t="shared" si="46"/>
        <v>0</v>
      </c>
      <c r="W83" s="56">
        <f t="shared" si="46"/>
        <v>0</v>
      </c>
      <c r="X83" s="56">
        <f t="shared" si="46"/>
        <v>0</v>
      </c>
      <c r="Y83" s="56">
        <f t="shared" si="46"/>
        <v>0</v>
      </c>
      <c r="Z83" s="56">
        <f t="shared" si="46"/>
        <v>0</v>
      </c>
    </row>
    <row r="84" spans="1:26">
      <c r="A84" s="55" t="s">
        <v>2</v>
      </c>
      <c r="B84" s="67"/>
      <c r="C84" s="67"/>
      <c r="D84" s="56"/>
      <c r="E84" s="56"/>
      <c r="F84" s="57"/>
      <c r="G84" s="57"/>
      <c r="H84" s="57"/>
      <c r="I84" s="57"/>
      <c r="J84" s="57"/>
      <c r="K84" s="56"/>
      <c r="L84" s="57"/>
      <c r="M84" s="57"/>
      <c r="N84" s="57"/>
      <c r="O84" s="57"/>
      <c r="P84" s="57"/>
      <c r="Q84" s="57"/>
      <c r="R84" s="57"/>
      <c r="S84" s="57"/>
      <c r="T84" s="56"/>
      <c r="U84" s="57"/>
      <c r="V84" s="57"/>
      <c r="W84" s="57"/>
      <c r="X84" s="57"/>
      <c r="Y84" s="57"/>
      <c r="Z84" s="57"/>
    </row>
    <row r="85" spans="1:26" ht="38.25">
      <c r="A85" s="55" t="s">
        <v>153</v>
      </c>
      <c r="B85" s="55">
        <v>232.1</v>
      </c>
      <c r="C85" s="55" t="s">
        <v>154</v>
      </c>
      <c r="D85" s="56">
        <f>E85+K85+S85+T85</f>
        <v>1300</v>
      </c>
      <c r="E85" s="56">
        <f t="shared" ref="E85:E88" si="47">SUM(F85:J85)</f>
        <v>0</v>
      </c>
      <c r="F85" s="57"/>
      <c r="G85" s="57"/>
      <c r="H85" s="57"/>
      <c r="I85" s="57"/>
      <c r="J85" s="57"/>
      <c r="K85" s="56">
        <f t="shared" ref="K85:K88" si="48">SUM(L85:R85)</f>
        <v>1300</v>
      </c>
      <c r="L85" s="57"/>
      <c r="M85" s="57">
        <v>1300</v>
      </c>
      <c r="N85" s="57"/>
      <c r="O85" s="57"/>
      <c r="P85" s="57"/>
      <c r="Q85" s="57"/>
      <c r="R85" s="57"/>
      <c r="S85" s="57"/>
      <c r="T85" s="56">
        <f>SUM(U85:Z85)</f>
        <v>0</v>
      </c>
      <c r="U85" s="57"/>
      <c r="V85" s="57"/>
      <c r="W85" s="57"/>
      <c r="X85" s="57"/>
      <c r="Y85" s="57"/>
      <c r="Z85" s="57"/>
    </row>
    <row r="86" spans="1:26" hidden="1">
      <c r="A86" s="55" t="s">
        <v>155</v>
      </c>
      <c r="B86" s="55">
        <v>232.2</v>
      </c>
      <c r="C86" s="55" t="s">
        <v>156</v>
      </c>
      <c r="D86" s="56">
        <f>E86+K86+S86+T86</f>
        <v>0</v>
      </c>
      <c r="E86" s="56">
        <f t="shared" si="47"/>
        <v>0</v>
      </c>
      <c r="F86" s="57"/>
      <c r="G86" s="57"/>
      <c r="H86" s="57"/>
      <c r="I86" s="57"/>
      <c r="J86" s="57"/>
      <c r="K86" s="56">
        <f t="shared" si="48"/>
        <v>0</v>
      </c>
      <c r="L86" s="57"/>
      <c r="M86" s="57"/>
      <c r="N86" s="57"/>
      <c r="O86" s="57"/>
      <c r="P86" s="57"/>
      <c r="Q86" s="57"/>
      <c r="R86" s="57"/>
      <c r="S86" s="57"/>
      <c r="T86" s="56">
        <f>SUM(U86:Z86)</f>
        <v>0</v>
      </c>
      <c r="U86" s="57"/>
      <c r="V86" s="57"/>
      <c r="W86" s="57"/>
      <c r="X86" s="57"/>
      <c r="Y86" s="57"/>
      <c r="Z86" s="57"/>
    </row>
    <row r="87" spans="1:26" ht="51" hidden="1">
      <c r="A87" s="55" t="s">
        <v>157</v>
      </c>
      <c r="B87" s="55">
        <v>232.3</v>
      </c>
      <c r="C87" s="55" t="s">
        <v>158</v>
      </c>
      <c r="D87" s="56">
        <f>E87+K87+S87+T87</f>
        <v>0</v>
      </c>
      <c r="E87" s="56">
        <f t="shared" si="47"/>
        <v>0</v>
      </c>
      <c r="F87" s="57"/>
      <c r="G87" s="57"/>
      <c r="H87" s="57"/>
      <c r="I87" s="57"/>
      <c r="J87" s="57"/>
      <c r="K87" s="56">
        <f t="shared" si="48"/>
        <v>0</v>
      </c>
      <c r="L87" s="57"/>
      <c r="M87" s="57"/>
      <c r="N87" s="57"/>
      <c r="O87" s="57"/>
      <c r="P87" s="57"/>
      <c r="Q87" s="57"/>
      <c r="R87" s="57"/>
      <c r="S87" s="57"/>
      <c r="T87" s="56">
        <f>SUM(U87:Z87)</f>
        <v>0</v>
      </c>
      <c r="U87" s="57"/>
      <c r="V87" s="57"/>
      <c r="W87" s="57"/>
      <c r="X87" s="57"/>
      <c r="Y87" s="57"/>
      <c r="Z87" s="57"/>
    </row>
    <row r="88" spans="1:26" hidden="1">
      <c r="A88" s="55" t="s">
        <v>159</v>
      </c>
      <c r="B88" s="55">
        <v>232.4</v>
      </c>
      <c r="C88" s="55" t="s">
        <v>160</v>
      </c>
      <c r="D88" s="56">
        <f>E88+K88+S88+T88</f>
        <v>0</v>
      </c>
      <c r="E88" s="56">
        <f t="shared" si="47"/>
        <v>0</v>
      </c>
      <c r="F88" s="57"/>
      <c r="G88" s="57"/>
      <c r="H88" s="57"/>
      <c r="I88" s="57"/>
      <c r="J88" s="57"/>
      <c r="K88" s="56">
        <f t="shared" si="48"/>
        <v>0</v>
      </c>
      <c r="L88" s="57"/>
      <c r="M88" s="57"/>
      <c r="N88" s="57"/>
      <c r="O88" s="57"/>
      <c r="P88" s="57"/>
      <c r="Q88" s="57"/>
      <c r="R88" s="57"/>
      <c r="S88" s="57"/>
      <c r="T88" s="56">
        <f>SUM(U88:Z88)</f>
        <v>0</v>
      </c>
      <c r="U88" s="57"/>
      <c r="V88" s="57"/>
      <c r="W88" s="57"/>
      <c r="X88" s="57"/>
      <c r="Y88" s="57"/>
      <c r="Z88" s="57"/>
    </row>
    <row r="89" spans="1:26" hidden="1">
      <c r="A89" s="55"/>
      <c r="B89" s="55"/>
      <c r="C89" s="55"/>
      <c r="D89" s="56"/>
      <c r="E89" s="56"/>
      <c r="F89" s="57"/>
      <c r="G89" s="57"/>
      <c r="H89" s="57"/>
      <c r="I89" s="57"/>
      <c r="J89" s="57"/>
      <c r="K89" s="56"/>
      <c r="L89" s="57"/>
      <c r="M89" s="57"/>
      <c r="N89" s="57"/>
      <c r="O89" s="57"/>
      <c r="P89" s="57"/>
      <c r="Q89" s="57"/>
      <c r="R89" s="57"/>
      <c r="S89" s="57"/>
      <c r="T89" s="56"/>
      <c r="U89" s="57"/>
      <c r="V89" s="57"/>
      <c r="W89" s="57"/>
      <c r="X89" s="57"/>
      <c r="Y89" s="57"/>
      <c r="Z89" s="57"/>
    </row>
    <row r="90" spans="1:26" ht="25.5" hidden="1">
      <c r="A90" s="55" t="s">
        <v>161</v>
      </c>
      <c r="B90" s="55">
        <v>240</v>
      </c>
      <c r="C90" s="55"/>
      <c r="D90" s="56">
        <f>E90+K90+S90+T90</f>
        <v>0</v>
      </c>
      <c r="E90" s="56"/>
      <c r="F90" s="57"/>
      <c r="G90" s="57"/>
      <c r="H90" s="57"/>
      <c r="I90" s="57"/>
      <c r="J90" s="57"/>
      <c r="K90" s="56"/>
      <c r="L90" s="57"/>
      <c r="M90" s="57"/>
      <c r="N90" s="57"/>
      <c r="O90" s="57"/>
      <c r="P90" s="57"/>
      <c r="Q90" s="57"/>
      <c r="R90" s="57"/>
      <c r="S90" s="57"/>
      <c r="T90" s="56">
        <f>SUM(U90:Z90)</f>
        <v>0</v>
      </c>
      <c r="U90" s="57"/>
      <c r="V90" s="57"/>
      <c r="W90" s="57"/>
      <c r="X90" s="57"/>
      <c r="Y90" s="57"/>
      <c r="Z90" s="57"/>
    </row>
    <row r="91" spans="1:26" hidden="1">
      <c r="A91" s="55"/>
      <c r="B91" s="55"/>
      <c r="C91" s="55"/>
      <c r="D91" s="56"/>
      <c r="E91" s="56"/>
      <c r="F91" s="57"/>
      <c r="G91" s="57"/>
      <c r="H91" s="57"/>
      <c r="I91" s="57"/>
      <c r="J91" s="57"/>
      <c r="K91" s="56"/>
      <c r="L91" s="57"/>
      <c r="M91" s="57"/>
      <c r="N91" s="57"/>
      <c r="O91" s="57"/>
      <c r="P91" s="57"/>
      <c r="Q91" s="57"/>
      <c r="R91" s="57"/>
      <c r="S91" s="57"/>
      <c r="T91" s="56"/>
      <c r="U91" s="57"/>
      <c r="V91" s="57"/>
      <c r="W91" s="57"/>
      <c r="X91" s="57"/>
      <c r="Y91" s="57"/>
      <c r="Z91" s="57"/>
    </row>
    <row r="92" spans="1:26" ht="38.25" hidden="1">
      <c r="A92" s="55" t="s">
        <v>162</v>
      </c>
      <c r="B92" s="55">
        <v>250</v>
      </c>
      <c r="C92" s="55"/>
      <c r="D92" s="56">
        <f>E92+K92+S92+T92</f>
        <v>0</v>
      </c>
      <c r="E92" s="56">
        <f>SUM(F92:J92)</f>
        <v>0</v>
      </c>
      <c r="F92" s="57"/>
      <c r="G92" s="57"/>
      <c r="H92" s="57"/>
      <c r="I92" s="57"/>
      <c r="J92" s="57"/>
      <c r="K92" s="56">
        <f>SUM(L92:R92)</f>
        <v>0</v>
      </c>
      <c r="L92" s="57"/>
      <c r="M92" s="57"/>
      <c r="N92" s="57"/>
      <c r="O92" s="57"/>
      <c r="P92" s="57"/>
      <c r="Q92" s="57"/>
      <c r="R92" s="57"/>
      <c r="S92" s="57"/>
      <c r="T92" s="56">
        <f>SUM(U92:Z92)</f>
        <v>0</v>
      </c>
      <c r="U92" s="57"/>
      <c r="V92" s="57"/>
      <c r="W92" s="57"/>
      <c r="X92" s="57"/>
      <c r="Y92" s="57"/>
      <c r="Z92" s="57"/>
    </row>
    <row r="93" spans="1:26">
      <c r="A93" s="55"/>
      <c r="B93" s="55"/>
      <c r="C93" s="55"/>
      <c r="D93" s="56"/>
      <c r="E93" s="56"/>
      <c r="F93" s="57"/>
      <c r="G93" s="57"/>
      <c r="H93" s="57"/>
      <c r="I93" s="57"/>
      <c r="J93" s="57"/>
      <c r="K93" s="56"/>
      <c r="L93" s="57"/>
      <c r="M93" s="57"/>
      <c r="N93" s="57"/>
      <c r="O93" s="57"/>
      <c r="P93" s="57"/>
      <c r="Q93" s="57"/>
      <c r="R93" s="57"/>
      <c r="S93" s="57"/>
      <c r="T93" s="56"/>
      <c r="U93" s="57"/>
      <c r="V93" s="57"/>
      <c r="W93" s="57"/>
      <c r="X93" s="57"/>
      <c r="Y93" s="57"/>
      <c r="Z93" s="57"/>
    </row>
    <row r="94" spans="1:26" ht="24.75" customHeight="1">
      <c r="A94" s="55" t="s">
        <v>163</v>
      </c>
      <c r="B94" s="55">
        <v>260</v>
      </c>
      <c r="C94" s="55">
        <v>200</v>
      </c>
      <c r="D94" s="56">
        <f>E94+K94+S94+T94</f>
        <v>2184100</v>
      </c>
      <c r="E94" s="56">
        <f>SUM(F94:J94)</f>
        <v>1397100</v>
      </c>
      <c r="F94" s="56">
        <f>F96</f>
        <v>0</v>
      </c>
      <c r="G94" s="56">
        <f t="shared" ref="G94:J94" si="49">G96</f>
        <v>0</v>
      </c>
      <c r="H94" s="56">
        <f t="shared" si="49"/>
        <v>1207700</v>
      </c>
      <c r="I94" s="56">
        <f t="shared" si="49"/>
        <v>0</v>
      </c>
      <c r="J94" s="56">
        <f t="shared" si="49"/>
        <v>189400</v>
      </c>
      <c r="K94" s="56">
        <f>SUM(L94:R94)</f>
        <v>752000</v>
      </c>
      <c r="L94" s="56">
        <f t="shared" ref="L94:S94" si="50">L96</f>
        <v>0</v>
      </c>
      <c r="M94" s="56">
        <f t="shared" si="50"/>
        <v>0</v>
      </c>
      <c r="N94" s="56">
        <f t="shared" si="50"/>
        <v>0</v>
      </c>
      <c r="O94" s="56">
        <f t="shared" si="50"/>
        <v>0</v>
      </c>
      <c r="P94" s="56">
        <f t="shared" si="50"/>
        <v>0</v>
      </c>
      <c r="Q94" s="56">
        <f t="shared" si="50"/>
        <v>752000</v>
      </c>
      <c r="R94" s="56">
        <f t="shared" si="50"/>
        <v>0</v>
      </c>
      <c r="S94" s="56">
        <f t="shared" si="50"/>
        <v>0</v>
      </c>
      <c r="T94" s="56">
        <f>SUM(U94:Z94)</f>
        <v>35000</v>
      </c>
      <c r="U94" s="56">
        <f t="shared" ref="U94:Z94" si="51">U96</f>
        <v>0</v>
      </c>
      <c r="V94" s="56">
        <f t="shared" si="51"/>
        <v>0</v>
      </c>
      <c r="W94" s="56">
        <f t="shared" si="51"/>
        <v>0</v>
      </c>
      <c r="X94" s="56">
        <f t="shared" si="51"/>
        <v>0</v>
      </c>
      <c r="Y94" s="56">
        <f t="shared" si="51"/>
        <v>35000</v>
      </c>
      <c r="Z94" s="56">
        <f t="shared" si="51"/>
        <v>0</v>
      </c>
    </row>
    <row r="95" spans="1:26">
      <c r="A95" s="55" t="s">
        <v>4</v>
      </c>
      <c r="B95" s="55"/>
      <c r="C95" s="55"/>
      <c r="D95" s="56">
        <f>E95+K95+S95+T95</f>
        <v>0</v>
      </c>
      <c r="E95" s="56"/>
      <c r="F95" s="57"/>
      <c r="G95" s="57"/>
      <c r="H95" s="57"/>
      <c r="I95" s="57"/>
      <c r="J95" s="57"/>
      <c r="K95" s="56"/>
      <c r="L95" s="57"/>
      <c r="M95" s="57"/>
      <c r="N95" s="57"/>
      <c r="O95" s="57"/>
      <c r="P95" s="57"/>
      <c r="Q95" s="57"/>
      <c r="R95" s="57"/>
      <c r="S95" s="57"/>
      <c r="T95" s="56"/>
      <c r="U95" s="57"/>
      <c r="V95" s="57"/>
      <c r="W95" s="57"/>
      <c r="X95" s="57"/>
      <c r="Y95" s="57"/>
      <c r="Z95" s="57"/>
    </row>
    <row r="96" spans="1:26" ht="25.5">
      <c r="A96" s="55" t="s">
        <v>164</v>
      </c>
      <c r="B96" s="55">
        <v>261</v>
      </c>
      <c r="C96" s="55">
        <v>240</v>
      </c>
      <c r="D96" s="56">
        <f>E96+K96+S96+T96</f>
        <v>2184100</v>
      </c>
      <c r="E96" s="56">
        <f>SUM(F96:J96)</f>
        <v>1397100</v>
      </c>
      <c r="F96" s="56">
        <f>SUM(F98:F133)</f>
        <v>0</v>
      </c>
      <c r="G96" s="56">
        <f t="shared" ref="G96:J96" si="52">SUM(G98:G133)</f>
        <v>0</v>
      </c>
      <c r="H96" s="56">
        <f>SUM(H98:H133)</f>
        <v>1207700</v>
      </c>
      <c r="I96" s="56">
        <f t="shared" si="52"/>
        <v>0</v>
      </c>
      <c r="J96" s="56">
        <f t="shared" si="52"/>
        <v>189400</v>
      </c>
      <c r="K96" s="56">
        <f>SUM(L96:R96)</f>
        <v>752000</v>
      </c>
      <c r="L96" s="56">
        <f t="shared" ref="L96:S96" si="53">SUM(L98:L133)</f>
        <v>0</v>
      </c>
      <c r="M96" s="56">
        <f t="shared" si="53"/>
        <v>0</v>
      </c>
      <c r="N96" s="56">
        <f t="shared" si="53"/>
        <v>0</v>
      </c>
      <c r="O96" s="56">
        <f t="shared" si="53"/>
        <v>0</v>
      </c>
      <c r="P96" s="56">
        <f t="shared" si="53"/>
        <v>0</v>
      </c>
      <c r="Q96" s="56">
        <f t="shared" si="53"/>
        <v>752000</v>
      </c>
      <c r="R96" s="56">
        <f t="shared" si="53"/>
        <v>0</v>
      </c>
      <c r="S96" s="56">
        <f t="shared" si="53"/>
        <v>0</v>
      </c>
      <c r="T96" s="56">
        <f>SUM(U96:Z96)</f>
        <v>35000</v>
      </c>
      <c r="U96" s="56">
        <f>SUM(U98:U133)</f>
        <v>0</v>
      </c>
      <c r="V96" s="56">
        <f>SUM(V98:V133)</f>
        <v>0</v>
      </c>
      <c r="W96" s="56">
        <f t="shared" ref="W96:Z96" si="54">SUM(W98:W133)</f>
        <v>0</v>
      </c>
      <c r="X96" s="56">
        <f t="shared" si="54"/>
        <v>0</v>
      </c>
      <c r="Y96" s="56">
        <f>SUM(Y98:Y133)</f>
        <v>35000</v>
      </c>
      <c r="Z96" s="56">
        <f t="shared" si="54"/>
        <v>0</v>
      </c>
    </row>
    <row r="97" spans="1:26">
      <c r="A97" s="55" t="s">
        <v>2</v>
      </c>
      <c r="B97" s="55"/>
      <c r="C97" s="55"/>
      <c r="D97" s="56"/>
      <c r="E97" s="56"/>
      <c r="F97" s="57"/>
      <c r="G97" s="57"/>
      <c r="H97" s="57"/>
      <c r="I97" s="57"/>
      <c r="J97" s="57"/>
      <c r="K97" s="56"/>
      <c r="L97" s="57"/>
      <c r="M97" s="57"/>
      <c r="N97" s="57"/>
      <c r="O97" s="57"/>
      <c r="P97" s="57"/>
      <c r="Q97" s="57"/>
      <c r="R97" s="57"/>
      <c r="S97" s="57"/>
      <c r="T97" s="56"/>
      <c r="U97" s="57"/>
      <c r="V97" s="57"/>
      <c r="W97" s="57"/>
      <c r="X97" s="57"/>
      <c r="Y97" s="57"/>
      <c r="Z97" s="57"/>
    </row>
    <row r="98" spans="1:26" ht="38.25" hidden="1">
      <c r="A98" s="55" t="s">
        <v>165</v>
      </c>
      <c r="B98" s="55">
        <v>261.10000000000002</v>
      </c>
      <c r="C98" s="55" t="s">
        <v>166</v>
      </c>
      <c r="D98" s="56">
        <f t="shared" ref="D98:D133" si="55">E98+K98+S98+T98</f>
        <v>0</v>
      </c>
      <c r="E98" s="56">
        <f t="shared" ref="E98:E133" si="56">SUM(F98:J98)</f>
        <v>0</v>
      </c>
      <c r="F98" s="57"/>
      <c r="G98" s="57"/>
      <c r="H98" s="57"/>
      <c r="I98" s="57"/>
      <c r="J98" s="57"/>
      <c r="K98" s="56">
        <f t="shared" ref="K98:K133" si="57">SUM(L98:R98)</f>
        <v>0</v>
      </c>
      <c r="L98" s="57"/>
      <c r="M98" s="57"/>
      <c r="N98" s="57"/>
      <c r="O98" s="57"/>
      <c r="P98" s="57"/>
      <c r="Q98" s="57"/>
      <c r="R98" s="57"/>
      <c r="S98" s="57"/>
      <c r="T98" s="56">
        <f>SUM(U98:Z98)</f>
        <v>0</v>
      </c>
      <c r="U98" s="57"/>
      <c r="V98" s="57"/>
      <c r="W98" s="57"/>
      <c r="X98" s="57"/>
      <c r="Y98" s="57"/>
      <c r="Z98" s="57"/>
    </row>
    <row r="99" spans="1:26">
      <c r="A99" s="55" t="s">
        <v>167</v>
      </c>
      <c r="B99" s="55">
        <v>261.2</v>
      </c>
      <c r="C99" s="55" t="s">
        <v>168</v>
      </c>
      <c r="D99" s="56">
        <f t="shared" si="55"/>
        <v>0</v>
      </c>
      <c r="E99" s="56">
        <f t="shared" si="56"/>
        <v>0</v>
      </c>
      <c r="F99" s="57"/>
      <c r="G99" s="57"/>
      <c r="H99" s="57"/>
      <c r="I99" s="57"/>
      <c r="J99" s="57"/>
      <c r="K99" s="56">
        <f t="shared" si="57"/>
        <v>0</v>
      </c>
      <c r="L99" s="57"/>
      <c r="M99" s="57"/>
      <c r="N99" s="57"/>
      <c r="O99" s="57"/>
      <c r="P99" s="57"/>
      <c r="Q99" s="57"/>
      <c r="R99" s="57"/>
      <c r="S99" s="57"/>
      <c r="T99" s="56">
        <f>SUM(U99:Z99)</f>
        <v>0</v>
      </c>
      <c r="U99" s="57"/>
      <c r="V99" s="57"/>
      <c r="W99" s="57"/>
      <c r="X99" s="57"/>
      <c r="Y99" s="57"/>
      <c r="Z99" s="57"/>
    </row>
    <row r="100" spans="1:26" ht="76.5" hidden="1">
      <c r="A100" s="55" t="s">
        <v>169</v>
      </c>
      <c r="B100" s="55">
        <v>261.3</v>
      </c>
      <c r="C100" s="55" t="s">
        <v>170</v>
      </c>
      <c r="D100" s="56">
        <f t="shared" si="55"/>
        <v>0</v>
      </c>
      <c r="E100" s="56">
        <f t="shared" si="56"/>
        <v>0</v>
      </c>
      <c r="F100" s="57"/>
      <c r="G100" s="57"/>
      <c r="H100" s="57"/>
      <c r="I100" s="57"/>
      <c r="J100" s="57"/>
      <c r="K100" s="56">
        <f t="shared" si="57"/>
        <v>0</v>
      </c>
      <c r="L100" s="57"/>
      <c r="M100" s="57"/>
      <c r="N100" s="57"/>
      <c r="O100" s="57"/>
      <c r="P100" s="57"/>
      <c r="Q100" s="57"/>
      <c r="R100" s="57"/>
      <c r="S100" s="57"/>
      <c r="T100" s="56">
        <f t="shared" ref="T100:T120" si="58">SUM(U100:Z100)</f>
        <v>0</v>
      </c>
      <c r="U100" s="57"/>
      <c r="V100" s="57"/>
      <c r="W100" s="57"/>
      <c r="X100" s="57"/>
      <c r="Y100" s="57"/>
      <c r="Z100" s="57"/>
    </row>
    <row r="101" spans="1:26" hidden="1">
      <c r="A101" s="55" t="s">
        <v>171</v>
      </c>
      <c r="B101" s="55">
        <v>261.39999999999998</v>
      </c>
      <c r="C101" s="55" t="s">
        <v>172</v>
      </c>
      <c r="D101" s="56">
        <f t="shared" si="55"/>
        <v>0</v>
      </c>
      <c r="E101" s="56">
        <f t="shared" si="56"/>
        <v>0</v>
      </c>
      <c r="F101" s="57"/>
      <c r="G101" s="57"/>
      <c r="H101" s="57"/>
      <c r="I101" s="57"/>
      <c r="J101" s="57"/>
      <c r="K101" s="56">
        <f t="shared" si="57"/>
        <v>0</v>
      </c>
      <c r="L101" s="57"/>
      <c r="M101" s="57"/>
      <c r="N101" s="57"/>
      <c r="O101" s="57"/>
      <c r="P101" s="57"/>
      <c r="Q101" s="57"/>
      <c r="R101" s="57"/>
      <c r="S101" s="57"/>
      <c r="T101" s="56">
        <f t="shared" si="58"/>
        <v>0</v>
      </c>
      <c r="U101" s="57"/>
      <c r="V101" s="57"/>
      <c r="W101" s="57"/>
      <c r="X101" s="57"/>
      <c r="Y101" s="57"/>
      <c r="Z101" s="57"/>
    </row>
    <row r="102" spans="1:26">
      <c r="A102" s="55" t="s">
        <v>173</v>
      </c>
      <c r="B102" s="55">
        <v>261.5</v>
      </c>
      <c r="C102" s="55" t="s">
        <v>289</v>
      </c>
      <c r="D102" s="56">
        <f t="shared" si="55"/>
        <v>18400</v>
      </c>
      <c r="E102" s="56">
        <f t="shared" si="56"/>
        <v>18400</v>
      </c>
      <c r="F102" s="57"/>
      <c r="G102" s="57"/>
      <c r="H102" s="57">
        <v>18400</v>
      </c>
      <c r="I102" s="57"/>
      <c r="J102" s="57"/>
      <c r="K102" s="56">
        <f t="shared" si="57"/>
        <v>0</v>
      </c>
      <c r="L102" s="57"/>
      <c r="M102" s="57"/>
      <c r="N102" s="57"/>
      <c r="O102" s="57"/>
      <c r="P102" s="57"/>
      <c r="Q102" s="57"/>
      <c r="R102" s="57"/>
      <c r="S102" s="57"/>
      <c r="T102" s="56">
        <f t="shared" si="58"/>
        <v>0</v>
      </c>
      <c r="U102" s="57"/>
      <c r="V102" s="57"/>
      <c r="W102" s="57"/>
      <c r="X102" s="57"/>
      <c r="Y102" s="57"/>
      <c r="Z102" s="57"/>
    </row>
    <row r="103" spans="1:26">
      <c r="A103" s="55" t="s">
        <v>174</v>
      </c>
      <c r="B103" s="55">
        <v>261.60000000000002</v>
      </c>
      <c r="C103" s="55" t="s">
        <v>339</v>
      </c>
      <c r="D103" s="56">
        <f t="shared" si="55"/>
        <v>48000</v>
      </c>
      <c r="E103" s="56">
        <f t="shared" si="56"/>
        <v>48000</v>
      </c>
      <c r="F103" s="57"/>
      <c r="G103" s="57"/>
      <c r="H103" s="57">
        <v>48000</v>
      </c>
      <c r="I103" s="57"/>
      <c r="J103" s="57"/>
      <c r="K103" s="56">
        <f t="shared" si="57"/>
        <v>0</v>
      </c>
      <c r="L103" s="57"/>
      <c r="M103" s="57"/>
      <c r="N103" s="57"/>
      <c r="O103" s="57"/>
      <c r="P103" s="57"/>
      <c r="Q103" s="57"/>
      <c r="R103" s="57"/>
      <c r="S103" s="57"/>
      <c r="T103" s="56">
        <f t="shared" si="58"/>
        <v>0</v>
      </c>
      <c r="U103" s="57"/>
      <c r="V103" s="57"/>
      <c r="W103" s="57"/>
      <c r="X103" s="57"/>
      <c r="Y103" s="57"/>
      <c r="Z103" s="57"/>
    </row>
    <row r="104" spans="1:26">
      <c r="A104" s="55" t="s">
        <v>129</v>
      </c>
      <c r="B104" s="55">
        <v>261.7</v>
      </c>
      <c r="C104" s="55" t="s">
        <v>290</v>
      </c>
      <c r="D104" s="56">
        <f t="shared" si="55"/>
        <v>752000</v>
      </c>
      <c r="E104" s="56">
        <f t="shared" si="56"/>
        <v>0</v>
      </c>
      <c r="F104" s="57"/>
      <c r="G104" s="57"/>
      <c r="H104" s="57"/>
      <c r="I104" s="57"/>
      <c r="J104" s="57"/>
      <c r="K104" s="56">
        <f t="shared" si="57"/>
        <v>752000</v>
      </c>
      <c r="L104" s="57"/>
      <c r="M104" s="57"/>
      <c r="N104" s="57"/>
      <c r="O104" s="57"/>
      <c r="P104" s="57"/>
      <c r="Q104" s="57">
        <v>752000</v>
      </c>
      <c r="R104" s="57"/>
      <c r="S104" s="57"/>
      <c r="T104" s="56">
        <f t="shared" si="58"/>
        <v>0</v>
      </c>
      <c r="U104" s="57"/>
      <c r="V104" s="57"/>
      <c r="W104" s="57"/>
      <c r="X104" s="57"/>
      <c r="Y104" s="57"/>
      <c r="Z104" s="57"/>
    </row>
    <row r="105" spans="1:26" ht="25.5">
      <c r="A105" s="55" t="s">
        <v>175</v>
      </c>
      <c r="B105" s="55">
        <v>261.8</v>
      </c>
      <c r="C105" s="55" t="s">
        <v>291</v>
      </c>
      <c r="D105" s="56">
        <f t="shared" si="55"/>
        <v>443800</v>
      </c>
      <c r="E105" s="56">
        <f t="shared" si="56"/>
        <v>443800</v>
      </c>
      <c r="F105" s="57"/>
      <c r="G105" s="57"/>
      <c r="H105" s="57">
        <v>443800</v>
      </c>
      <c r="I105" s="57"/>
      <c r="J105" s="57"/>
      <c r="K105" s="56">
        <f t="shared" si="57"/>
        <v>0</v>
      </c>
      <c r="L105" s="57"/>
      <c r="M105" s="57"/>
      <c r="N105" s="57"/>
      <c r="O105" s="57"/>
      <c r="P105" s="57"/>
      <c r="Q105" s="57"/>
      <c r="R105" s="57"/>
      <c r="S105" s="57"/>
      <c r="T105" s="56">
        <f t="shared" si="58"/>
        <v>0</v>
      </c>
      <c r="U105" s="57"/>
      <c r="V105" s="57"/>
      <c r="W105" s="57"/>
      <c r="X105" s="57"/>
      <c r="Y105" s="57"/>
      <c r="Z105" s="57"/>
    </row>
    <row r="106" spans="1:26" ht="25.5">
      <c r="A106" s="55" t="s">
        <v>176</v>
      </c>
      <c r="B106" s="55">
        <v>261.89999999999998</v>
      </c>
      <c r="C106" s="55" t="s">
        <v>292</v>
      </c>
      <c r="D106" s="56">
        <f t="shared" si="55"/>
        <v>206000</v>
      </c>
      <c r="E106" s="56">
        <f t="shared" si="56"/>
        <v>206000</v>
      </c>
      <c r="F106" s="57"/>
      <c r="G106" s="57"/>
      <c r="H106" s="57">
        <v>206000</v>
      </c>
      <c r="I106" s="57"/>
      <c r="J106" s="57"/>
      <c r="K106" s="56">
        <f t="shared" si="57"/>
        <v>0</v>
      </c>
      <c r="L106" s="57"/>
      <c r="M106" s="57"/>
      <c r="N106" s="57"/>
      <c r="O106" s="57"/>
      <c r="P106" s="57"/>
      <c r="Q106" s="57"/>
      <c r="R106" s="57"/>
      <c r="S106" s="57"/>
      <c r="T106" s="56">
        <f t="shared" si="58"/>
        <v>0</v>
      </c>
      <c r="U106" s="57"/>
      <c r="V106" s="57"/>
      <c r="W106" s="57"/>
      <c r="X106" s="57"/>
      <c r="Y106" s="57"/>
      <c r="Z106" s="57"/>
    </row>
    <row r="107" spans="1:26" ht="38.25">
      <c r="A107" s="55" t="s">
        <v>177</v>
      </c>
      <c r="B107" s="55">
        <v>261.10000000000002</v>
      </c>
      <c r="C107" s="55" t="s">
        <v>293</v>
      </c>
      <c r="D107" s="56">
        <f t="shared" si="55"/>
        <v>10200</v>
      </c>
      <c r="E107" s="56">
        <f t="shared" si="56"/>
        <v>10200</v>
      </c>
      <c r="F107" s="57"/>
      <c r="G107" s="57"/>
      <c r="H107" s="57">
        <v>10200</v>
      </c>
      <c r="I107" s="57"/>
      <c r="J107" s="57"/>
      <c r="K107" s="56">
        <f t="shared" si="57"/>
        <v>0</v>
      </c>
      <c r="L107" s="57"/>
      <c r="M107" s="57"/>
      <c r="N107" s="57"/>
      <c r="O107" s="57"/>
      <c r="P107" s="57"/>
      <c r="Q107" s="57"/>
      <c r="R107" s="57"/>
      <c r="S107" s="57"/>
      <c r="T107" s="56">
        <f t="shared" si="58"/>
        <v>0</v>
      </c>
      <c r="U107" s="57"/>
      <c r="V107" s="57"/>
      <c r="W107" s="57"/>
      <c r="X107" s="57"/>
      <c r="Y107" s="57"/>
      <c r="Z107" s="57"/>
    </row>
    <row r="108" spans="1:26" ht="25.5">
      <c r="A108" s="55" t="s">
        <v>178</v>
      </c>
      <c r="B108" s="55">
        <v>261.11</v>
      </c>
      <c r="C108" s="55" t="s">
        <v>294</v>
      </c>
      <c r="D108" s="56">
        <f t="shared" si="55"/>
        <v>11900</v>
      </c>
      <c r="E108" s="56">
        <f t="shared" si="56"/>
        <v>11900</v>
      </c>
      <c r="F108" s="57"/>
      <c r="G108" s="57"/>
      <c r="H108" s="57">
        <v>11900</v>
      </c>
      <c r="I108" s="57"/>
      <c r="J108" s="57"/>
      <c r="K108" s="56">
        <f t="shared" si="57"/>
        <v>0</v>
      </c>
      <c r="L108" s="57"/>
      <c r="M108" s="57"/>
      <c r="N108" s="57"/>
      <c r="O108" s="57"/>
      <c r="P108" s="57"/>
      <c r="Q108" s="57"/>
      <c r="R108" s="57"/>
      <c r="S108" s="57"/>
      <c r="T108" s="56">
        <f t="shared" si="58"/>
        <v>0</v>
      </c>
      <c r="U108" s="57"/>
      <c r="V108" s="57"/>
      <c r="W108" s="57"/>
      <c r="X108" s="57"/>
      <c r="Y108" s="57"/>
      <c r="Z108" s="57"/>
    </row>
    <row r="109" spans="1:26" ht="25.5" hidden="1">
      <c r="A109" s="55" t="s">
        <v>179</v>
      </c>
      <c r="B109" s="55">
        <v>261.12</v>
      </c>
      <c r="C109" s="55" t="s">
        <v>295</v>
      </c>
      <c r="D109" s="56">
        <f t="shared" si="55"/>
        <v>0</v>
      </c>
      <c r="E109" s="56">
        <f t="shared" si="56"/>
        <v>0</v>
      </c>
      <c r="F109" s="57"/>
      <c r="G109" s="57"/>
      <c r="H109" s="57"/>
      <c r="I109" s="57"/>
      <c r="J109" s="57"/>
      <c r="K109" s="56">
        <f t="shared" si="57"/>
        <v>0</v>
      </c>
      <c r="L109" s="57"/>
      <c r="M109" s="57"/>
      <c r="N109" s="57"/>
      <c r="O109" s="57"/>
      <c r="P109" s="57"/>
      <c r="Q109" s="57"/>
      <c r="R109" s="57"/>
      <c r="S109" s="57"/>
      <c r="T109" s="56">
        <f t="shared" si="58"/>
        <v>0</v>
      </c>
      <c r="U109" s="57"/>
      <c r="V109" s="57"/>
      <c r="W109" s="57"/>
      <c r="X109" s="57"/>
      <c r="Y109" s="57"/>
      <c r="Z109" s="57"/>
    </row>
    <row r="110" spans="1:26">
      <c r="A110" s="55" t="s">
        <v>180</v>
      </c>
      <c r="B110" s="55">
        <v>261.13</v>
      </c>
      <c r="C110" s="55" t="s">
        <v>296</v>
      </c>
      <c r="D110" s="56">
        <f t="shared" si="55"/>
        <v>0</v>
      </c>
      <c r="E110" s="56">
        <f t="shared" si="56"/>
        <v>0</v>
      </c>
      <c r="F110" s="57"/>
      <c r="G110" s="57"/>
      <c r="H110" s="57"/>
      <c r="I110" s="57"/>
      <c r="J110" s="57"/>
      <c r="K110" s="56">
        <f t="shared" si="57"/>
        <v>0</v>
      </c>
      <c r="L110" s="57"/>
      <c r="M110" s="57"/>
      <c r="N110" s="57"/>
      <c r="O110" s="57"/>
      <c r="P110" s="57"/>
      <c r="Q110" s="57"/>
      <c r="R110" s="57"/>
      <c r="S110" s="57"/>
      <c r="T110" s="56">
        <f t="shared" si="58"/>
        <v>0</v>
      </c>
      <c r="U110" s="57"/>
      <c r="V110" s="57"/>
      <c r="W110" s="57"/>
      <c r="X110" s="57"/>
      <c r="Y110" s="57"/>
      <c r="Z110" s="57"/>
    </row>
    <row r="111" spans="1:26" ht="51">
      <c r="A111" s="55" t="s">
        <v>181</v>
      </c>
      <c r="B111" s="55">
        <v>261.14</v>
      </c>
      <c r="C111" s="55" t="s">
        <v>297</v>
      </c>
      <c r="D111" s="56">
        <f t="shared" si="55"/>
        <v>242400</v>
      </c>
      <c r="E111" s="56">
        <f t="shared" si="56"/>
        <v>242400</v>
      </c>
      <c r="F111" s="57"/>
      <c r="G111" s="57"/>
      <c r="H111" s="57">
        <f>282700-63900</f>
        <v>218800</v>
      </c>
      <c r="I111" s="57"/>
      <c r="J111" s="57">
        <v>23600</v>
      </c>
      <c r="K111" s="56">
        <f t="shared" si="57"/>
        <v>0</v>
      </c>
      <c r="L111" s="57"/>
      <c r="M111" s="57"/>
      <c r="N111" s="57"/>
      <c r="O111" s="57"/>
      <c r="P111" s="57"/>
      <c r="Q111" s="57"/>
      <c r="R111" s="57"/>
      <c r="S111" s="57"/>
      <c r="T111" s="56">
        <f t="shared" si="58"/>
        <v>0</v>
      </c>
      <c r="U111" s="57"/>
      <c r="V111" s="57"/>
      <c r="W111" s="57"/>
      <c r="X111" s="57"/>
      <c r="Y111" s="57"/>
      <c r="Z111" s="57"/>
    </row>
    <row r="112" spans="1:26" ht="38.25">
      <c r="A112" s="55" t="s">
        <v>182</v>
      </c>
      <c r="B112" s="55">
        <v>261.14999999999998</v>
      </c>
      <c r="C112" s="55" t="s">
        <v>298</v>
      </c>
      <c r="D112" s="56">
        <f t="shared" si="55"/>
        <v>51600</v>
      </c>
      <c r="E112" s="56">
        <f t="shared" si="56"/>
        <v>51600</v>
      </c>
      <c r="F112" s="57"/>
      <c r="G112" s="57"/>
      <c r="H112" s="57">
        <f>12717+34725+2593+1565</f>
        <v>51600</v>
      </c>
      <c r="I112" s="57"/>
      <c r="J112" s="57"/>
      <c r="K112" s="56">
        <f t="shared" si="57"/>
        <v>0</v>
      </c>
      <c r="L112" s="57"/>
      <c r="M112" s="57"/>
      <c r="N112" s="57"/>
      <c r="O112" s="57"/>
      <c r="P112" s="57"/>
      <c r="Q112" s="57"/>
      <c r="R112" s="57"/>
      <c r="S112" s="57"/>
      <c r="T112" s="56">
        <f t="shared" si="58"/>
        <v>0</v>
      </c>
      <c r="U112" s="57"/>
      <c r="V112" s="57"/>
      <c r="W112" s="57"/>
      <c r="X112" s="57"/>
      <c r="Y112" s="57"/>
      <c r="Z112" s="57"/>
    </row>
    <row r="113" spans="1:26" ht="140.25" hidden="1">
      <c r="A113" s="55" t="s">
        <v>183</v>
      </c>
      <c r="B113" s="55">
        <v>261.16000000000003</v>
      </c>
      <c r="C113" s="55" t="s">
        <v>184</v>
      </c>
      <c r="D113" s="56">
        <f t="shared" si="55"/>
        <v>0</v>
      </c>
      <c r="E113" s="56">
        <f t="shared" si="56"/>
        <v>0</v>
      </c>
      <c r="F113" s="57"/>
      <c r="G113" s="57"/>
      <c r="H113" s="57"/>
      <c r="I113" s="57"/>
      <c r="J113" s="57"/>
      <c r="K113" s="56">
        <f t="shared" si="57"/>
        <v>0</v>
      </c>
      <c r="L113" s="57"/>
      <c r="M113" s="57"/>
      <c r="N113" s="57"/>
      <c r="O113" s="57"/>
      <c r="P113" s="57"/>
      <c r="Q113" s="57"/>
      <c r="R113" s="57"/>
      <c r="S113" s="57"/>
      <c r="T113" s="56">
        <f t="shared" si="58"/>
        <v>0</v>
      </c>
      <c r="U113" s="57"/>
      <c r="V113" s="57"/>
      <c r="W113" s="57"/>
      <c r="X113" s="57"/>
      <c r="Y113" s="57"/>
      <c r="Z113" s="57"/>
    </row>
    <row r="114" spans="1:26" ht="25.5">
      <c r="A114" s="55" t="s">
        <v>185</v>
      </c>
      <c r="B114" s="55">
        <v>261.17</v>
      </c>
      <c r="C114" s="55" t="s">
        <v>299</v>
      </c>
      <c r="D114" s="56">
        <f t="shared" si="55"/>
        <v>103800</v>
      </c>
      <c r="E114" s="56">
        <f t="shared" si="56"/>
        <v>103800</v>
      </c>
      <c r="F114" s="57"/>
      <c r="G114" s="57"/>
      <c r="H114" s="57">
        <f>27400+9800</f>
        <v>37200</v>
      </c>
      <c r="I114" s="57"/>
      <c r="J114" s="57">
        <f>24420+42180</f>
        <v>66600</v>
      </c>
      <c r="K114" s="56">
        <f t="shared" si="57"/>
        <v>0</v>
      </c>
      <c r="L114" s="57"/>
      <c r="M114" s="57"/>
      <c r="N114" s="57"/>
      <c r="O114" s="57"/>
      <c r="P114" s="57"/>
      <c r="Q114" s="57"/>
      <c r="R114" s="57"/>
      <c r="S114" s="57"/>
      <c r="T114" s="56">
        <f t="shared" si="58"/>
        <v>0</v>
      </c>
      <c r="U114" s="57"/>
      <c r="V114" s="57"/>
      <c r="W114" s="57"/>
      <c r="X114" s="57"/>
      <c r="Y114" s="57"/>
      <c r="Z114" s="57"/>
    </row>
    <row r="115" spans="1:26" ht="114.75">
      <c r="A115" s="55" t="s">
        <v>186</v>
      </c>
      <c r="B115" s="55">
        <v>261.18</v>
      </c>
      <c r="C115" s="55" t="s">
        <v>300</v>
      </c>
      <c r="D115" s="56">
        <f t="shared" si="55"/>
        <v>0</v>
      </c>
      <c r="E115" s="56">
        <f t="shared" si="56"/>
        <v>0</v>
      </c>
      <c r="F115" s="57"/>
      <c r="G115" s="57"/>
      <c r="H115" s="57"/>
      <c r="I115" s="57"/>
      <c r="J115" s="57"/>
      <c r="K115" s="56">
        <f t="shared" si="57"/>
        <v>0</v>
      </c>
      <c r="L115" s="57"/>
      <c r="M115" s="57"/>
      <c r="N115" s="57"/>
      <c r="O115" s="57"/>
      <c r="P115" s="57"/>
      <c r="Q115" s="57"/>
      <c r="R115" s="57"/>
      <c r="S115" s="57"/>
      <c r="T115" s="56">
        <f t="shared" si="58"/>
        <v>0</v>
      </c>
      <c r="U115" s="57"/>
      <c r="V115" s="57"/>
      <c r="W115" s="57"/>
      <c r="X115" s="57"/>
      <c r="Y115" s="57"/>
      <c r="Z115" s="57"/>
    </row>
    <row r="116" spans="1:26" ht="89.25" hidden="1">
      <c r="A116" s="55" t="s">
        <v>187</v>
      </c>
      <c r="B116" s="55">
        <v>261.19</v>
      </c>
      <c r="C116" s="55" t="s">
        <v>301</v>
      </c>
      <c r="D116" s="56">
        <f t="shared" si="55"/>
        <v>0</v>
      </c>
      <c r="E116" s="56">
        <f t="shared" si="56"/>
        <v>0</v>
      </c>
      <c r="F116" s="57"/>
      <c r="G116" s="57"/>
      <c r="H116" s="57"/>
      <c r="I116" s="57"/>
      <c r="J116" s="57"/>
      <c r="K116" s="56">
        <f t="shared" si="57"/>
        <v>0</v>
      </c>
      <c r="L116" s="57"/>
      <c r="M116" s="57"/>
      <c r="N116" s="57"/>
      <c r="O116" s="57"/>
      <c r="P116" s="57"/>
      <c r="Q116" s="57"/>
      <c r="R116" s="57"/>
      <c r="S116" s="57"/>
      <c r="T116" s="56">
        <f t="shared" si="58"/>
        <v>0</v>
      </c>
      <c r="U116" s="57"/>
      <c r="V116" s="57"/>
      <c r="W116" s="57"/>
      <c r="X116" s="57"/>
      <c r="Y116" s="57"/>
      <c r="Z116" s="57"/>
    </row>
    <row r="117" spans="1:26" ht="38.25">
      <c r="A117" s="55" t="s">
        <v>188</v>
      </c>
      <c r="B117" s="55">
        <v>261.2</v>
      </c>
      <c r="C117" s="55" t="s">
        <v>302</v>
      </c>
      <c r="D117" s="56">
        <f t="shared" si="55"/>
        <v>99200</v>
      </c>
      <c r="E117" s="56">
        <f t="shared" si="56"/>
        <v>99200</v>
      </c>
      <c r="F117" s="57"/>
      <c r="G117" s="57"/>
      <c r="H117" s="57"/>
      <c r="I117" s="57"/>
      <c r="J117" s="57">
        <v>99200</v>
      </c>
      <c r="K117" s="56">
        <f t="shared" si="57"/>
        <v>0</v>
      </c>
      <c r="L117" s="57"/>
      <c r="M117" s="57"/>
      <c r="N117" s="57"/>
      <c r="O117" s="57"/>
      <c r="P117" s="57"/>
      <c r="Q117" s="57"/>
      <c r="R117" s="57"/>
      <c r="S117" s="57"/>
      <c r="T117" s="56">
        <f t="shared" si="58"/>
        <v>0</v>
      </c>
      <c r="U117" s="57"/>
      <c r="V117" s="57"/>
      <c r="W117" s="57"/>
      <c r="X117" s="57"/>
      <c r="Y117" s="57"/>
      <c r="Z117" s="57"/>
    </row>
    <row r="118" spans="1:26" hidden="1">
      <c r="A118" s="55" t="s">
        <v>189</v>
      </c>
      <c r="B118" s="55">
        <v>261.20999999999998</v>
      </c>
      <c r="C118" s="55" t="s">
        <v>190</v>
      </c>
      <c r="D118" s="56">
        <f t="shared" si="55"/>
        <v>0</v>
      </c>
      <c r="E118" s="56">
        <f t="shared" si="56"/>
        <v>0</v>
      </c>
      <c r="F118" s="57"/>
      <c r="G118" s="57"/>
      <c r="H118" s="57"/>
      <c r="I118" s="57"/>
      <c r="J118" s="57"/>
      <c r="K118" s="56">
        <f t="shared" si="57"/>
        <v>0</v>
      </c>
      <c r="L118" s="57"/>
      <c r="M118" s="57"/>
      <c r="N118" s="57"/>
      <c r="O118" s="57"/>
      <c r="P118" s="57"/>
      <c r="Q118" s="57"/>
      <c r="R118" s="57"/>
      <c r="S118" s="57"/>
      <c r="T118" s="56">
        <f t="shared" si="58"/>
        <v>0</v>
      </c>
      <c r="U118" s="57"/>
      <c r="V118" s="57"/>
      <c r="W118" s="57"/>
      <c r="X118" s="57"/>
      <c r="Y118" s="57"/>
      <c r="Z118" s="57"/>
    </row>
    <row r="119" spans="1:26" ht="38.25">
      <c r="A119" s="55" t="s">
        <v>191</v>
      </c>
      <c r="B119" s="55">
        <v>261.22000000000003</v>
      </c>
      <c r="C119" s="55" t="s">
        <v>303</v>
      </c>
      <c r="D119" s="56">
        <f t="shared" si="55"/>
        <v>36800</v>
      </c>
      <c r="E119" s="56">
        <f t="shared" si="56"/>
        <v>36800</v>
      </c>
      <c r="F119" s="57"/>
      <c r="G119" s="57"/>
      <c r="H119" s="57">
        <v>36800</v>
      </c>
      <c r="I119" s="57"/>
      <c r="J119" s="57"/>
      <c r="K119" s="56">
        <f t="shared" si="57"/>
        <v>0</v>
      </c>
      <c r="L119" s="57"/>
      <c r="M119" s="57"/>
      <c r="N119" s="57"/>
      <c r="O119" s="57"/>
      <c r="P119" s="57"/>
      <c r="Q119" s="57"/>
      <c r="R119" s="57"/>
      <c r="S119" s="57"/>
      <c r="T119" s="56">
        <f t="shared" si="58"/>
        <v>0</v>
      </c>
      <c r="U119" s="57"/>
      <c r="V119" s="57"/>
      <c r="W119" s="57"/>
      <c r="X119" s="57"/>
      <c r="Y119" s="57"/>
      <c r="Z119" s="57"/>
    </row>
    <row r="120" spans="1:26" ht="25.5">
      <c r="A120" s="55" t="s">
        <v>192</v>
      </c>
      <c r="B120" s="55">
        <v>261.23</v>
      </c>
      <c r="C120" s="55" t="s">
        <v>304</v>
      </c>
      <c r="D120" s="56">
        <f t="shared" si="55"/>
        <v>10000</v>
      </c>
      <c r="E120" s="56">
        <f t="shared" si="56"/>
        <v>10000</v>
      </c>
      <c r="F120" s="57"/>
      <c r="G120" s="57"/>
      <c r="H120" s="57">
        <v>10000</v>
      </c>
      <c r="I120" s="57"/>
      <c r="J120" s="57"/>
      <c r="K120" s="56">
        <f t="shared" si="57"/>
        <v>0</v>
      </c>
      <c r="L120" s="57"/>
      <c r="M120" s="57"/>
      <c r="N120" s="57"/>
      <c r="O120" s="57"/>
      <c r="P120" s="57"/>
      <c r="Q120" s="57"/>
      <c r="R120" s="57"/>
      <c r="S120" s="57"/>
      <c r="T120" s="56">
        <f t="shared" si="58"/>
        <v>0</v>
      </c>
      <c r="U120" s="57"/>
      <c r="V120" s="57"/>
      <c r="W120" s="57"/>
      <c r="X120" s="57"/>
      <c r="Y120" s="57"/>
      <c r="Z120" s="57"/>
    </row>
    <row r="121" spans="1:26" ht="178.5" hidden="1">
      <c r="A121" s="55" t="s">
        <v>193</v>
      </c>
      <c r="B121" s="55">
        <v>261.24</v>
      </c>
      <c r="C121" s="55" t="s">
        <v>194</v>
      </c>
      <c r="D121" s="56">
        <f t="shared" si="55"/>
        <v>0</v>
      </c>
      <c r="E121" s="56">
        <f t="shared" si="56"/>
        <v>0</v>
      </c>
      <c r="F121" s="57"/>
      <c r="G121" s="57"/>
      <c r="H121" s="57"/>
      <c r="I121" s="57"/>
      <c r="J121" s="57"/>
      <c r="K121" s="56">
        <f t="shared" si="57"/>
        <v>0</v>
      </c>
      <c r="L121" s="57"/>
      <c r="M121" s="57"/>
      <c r="N121" s="57"/>
      <c r="O121" s="57"/>
      <c r="P121" s="57"/>
      <c r="Q121" s="57"/>
      <c r="R121" s="57"/>
      <c r="S121" s="57"/>
      <c r="T121" s="56">
        <f t="shared" ref="T121:T133" si="59">SUM(U121:Z121)</f>
        <v>0</v>
      </c>
      <c r="U121" s="57"/>
      <c r="V121" s="57"/>
      <c r="W121" s="57"/>
      <c r="X121" s="57"/>
      <c r="Y121" s="57"/>
      <c r="Z121" s="57"/>
    </row>
    <row r="122" spans="1:26" ht="51">
      <c r="A122" s="55" t="s">
        <v>195</v>
      </c>
      <c r="B122" s="55">
        <v>261.25</v>
      </c>
      <c r="C122" s="55" t="s">
        <v>305</v>
      </c>
      <c r="D122" s="56">
        <f t="shared" si="55"/>
        <v>0</v>
      </c>
      <c r="E122" s="56">
        <f t="shared" si="56"/>
        <v>0</v>
      </c>
      <c r="F122" s="57"/>
      <c r="G122" s="57"/>
      <c r="H122" s="57"/>
      <c r="I122" s="57"/>
      <c r="J122" s="57"/>
      <c r="K122" s="56">
        <f t="shared" si="57"/>
        <v>0</v>
      </c>
      <c r="L122" s="57"/>
      <c r="M122" s="57"/>
      <c r="N122" s="57"/>
      <c r="O122" s="57"/>
      <c r="P122" s="57"/>
      <c r="Q122" s="57"/>
      <c r="R122" s="57"/>
      <c r="S122" s="57"/>
      <c r="T122" s="56">
        <f t="shared" si="59"/>
        <v>0</v>
      </c>
      <c r="U122" s="57"/>
      <c r="V122" s="57"/>
      <c r="W122" s="57"/>
      <c r="X122" s="57"/>
      <c r="Y122" s="57"/>
      <c r="Z122" s="57"/>
    </row>
    <row r="123" spans="1:26">
      <c r="A123" s="55" t="s">
        <v>196</v>
      </c>
      <c r="B123" s="55">
        <v>261.26</v>
      </c>
      <c r="C123" s="55" t="s">
        <v>306</v>
      </c>
      <c r="D123" s="56">
        <f t="shared" si="55"/>
        <v>115000</v>
      </c>
      <c r="E123" s="56">
        <f t="shared" si="56"/>
        <v>115000</v>
      </c>
      <c r="F123" s="57"/>
      <c r="G123" s="57"/>
      <c r="H123" s="57">
        <v>115000</v>
      </c>
      <c r="I123" s="57"/>
      <c r="J123" s="57"/>
      <c r="K123" s="56">
        <f t="shared" si="57"/>
        <v>0</v>
      </c>
      <c r="L123" s="57"/>
      <c r="M123" s="57"/>
      <c r="N123" s="57"/>
      <c r="O123" s="57"/>
      <c r="P123" s="57"/>
      <c r="Q123" s="57"/>
      <c r="R123" s="57"/>
      <c r="S123" s="57"/>
      <c r="T123" s="56">
        <f t="shared" si="59"/>
        <v>0</v>
      </c>
      <c r="U123" s="57"/>
      <c r="V123" s="57"/>
      <c r="W123" s="57"/>
      <c r="X123" s="57"/>
      <c r="Y123" s="57"/>
      <c r="Z123" s="57"/>
    </row>
    <row r="124" spans="1:26" ht="38.25" hidden="1">
      <c r="A124" s="55" t="s">
        <v>197</v>
      </c>
      <c r="B124" s="55">
        <v>261.27</v>
      </c>
      <c r="C124" s="55" t="s">
        <v>198</v>
      </c>
      <c r="D124" s="56">
        <f t="shared" si="55"/>
        <v>0</v>
      </c>
      <c r="E124" s="56">
        <f t="shared" si="56"/>
        <v>0</v>
      </c>
      <c r="F124" s="57"/>
      <c r="G124" s="57"/>
      <c r="H124" s="57"/>
      <c r="I124" s="57"/>
      <c r="J124" s="57"/>
      <c r="K124" s="56">
        <f t="shared" si="57"/>
        <v>0</v>
      </c>
      <c r="L124" s="57"/>
      <c r="M124" s="57"/>
      <c r="N124" s="57"/>
      <c r="O124" s="57"/>
      <c r="P124" s="57"/>
      <c r="Q124" s="57"/>
      <c r="R124" s="57"/>
      <c r="S124" s="57"/>
      <c r="T124" s="56">
        <f t="shared" si="59"/>
        <v>0</v>
      </c>
      <c r="U124" s="57"/>
      <c r="V124" s="57"/>
      <c r="W124" s="57"/>
      <c r="X124" s="57"/>
      <c r="Y124" s="57"/>
      <c r="Z124" s="57"/>
    </row>
    <row r="125" spans="1:26" ht="63.75" hidden="1">
      <c r="A125" s="55" t="s">
        <v>199</v>
      </c>
      <c r="B125" s="55">
        <v>261.27999999999997</v>
      </c>
      <c r="C125" s="55" t="s">
        <v>307</v>
      </c>
      <c r="D125" s="56">
        <f t="shared" si="55"/>
        <v>0</v>
      </c>
      <c r="E125" s="56">
        <f t="shared" si="56"/>
        <v>0</v>
      </c>
      <c r="F125" s="57"/>
      <c r="G125" s="57"/>
      <c r="H125" s="57"/>
      <c r="I125" s="57"/>
      <c r="J125" s="57"/>
      <c r="K125" s="56">
        <f t="shared" si="57"/>
        <v>0</v>
      </c>
      <c r="L125" s="57"/>
      <c r="M125" s="57"/>
      <c r="N125" s="57"/>
      <c r="O125" s="57"/>
      <c r="P125" s="57"/>
      <c r="Q125" s="57"/>
      <c r="R125" s="57"/>
      <c r="S125" s="57"/>
      <c r="T125" s="56">
        <f t="shared" si="59"/>
        <v>0</v>
      </c>
      <c r="U125" s="57"/>
      <c r="V125" s="57"/>
      <c r="W125" s="57"/>
      <c r="X125" s="57"/>
      <c r="Y125" s="57"/>
      <c r="Z125" s="57"/>
    </row>
    <row r="126" spans="1:26" hidden="1">
      <c r="A126" s="55" t="s">
        <v>200</v>
      </c>
      <c r="B126" s="55">
        <v>261.29000000000002</v>
      </c>
      <c r="C126" s="55" t="s">
        <v>201</v>
      </c>
      <c r="D126" s="56">
        <f t="shared" si="55"/>
        <v>0</v>
      </c>
      <c r="E126" s="56">
        <f t="shared" si="56"/>
        <v>0</v>
      </c>
      <c r="F126" s="57"/>
      <c r="G126" s="57"/>
      <c r="H126" s="57"/>
      <c r="I126" s="57"/>
      <c r="J126" s="57"/>
      <c r="K126" s="56">
        <f t="shared" si="57"/>
        <v>0</v>
      </c>
      <c r="L126" s="57"/>
      <c r="M126" s="57"/>
      <c r="N126" s="57"/>
      <c r="O126" s="57"/>
      <c r="P126" s="57"/>
      <c r="Q126" s="57"/>
      <c r="R126" s="57"/>
      <c r="S126" s="57"/>
      <c r="T126" s="56">
        <f t="shared" si="59"/>
        <v>0</v>
      </c>
      <c r="U126" s="57"/>
      <c r="V126" s="57"/>
      <c r="W126" s="57"/>
      <c r="X126" s="57"/>
      <c r="Y126" s="57"/>
      <c r="Z126" s="57"/>
    </row>
    <row r="127" spans="1:26" ht="25.5" hidden="1">
      <c r="A127" s="55" t="s">
        <v>202</v>
      </c>
      <c r="B127" s="55">
        <v>261.3</v>
      </c>
      <c r="C127" s="55" t="s">
        <v>308</v>
      </c>
      <c r="D127" s="56">
        <f t="shared" si="55"/>
        <v>0</v>
      </c>
      <c r="E127" s="56">
        <f t="shared" si="56"/>
        <v>0</v>
      </c>
      <c r="F127" s="57"/>
      <c r="G127" s="57"/>
      <c r="H127" s="57"/>
      <c r="I127" s="57"/>
      <c r="J127" s="57"/>
      <c r="K127" s="56">
        <f t="shared" si="57"/>
        <v>0</v>
      </c>
      <c r="L127" s="57"/>
      <c r="M127" s="57"/>
      <c r="N127" s="57"/>
      <c r="O127" s="57"/>
      <c r="P127" s="57"/>
      <c r="Q127" s="57"/>
      <c r="R127" s="57"/>
      <c r="S127" s="57"/>
      <c r="T127" s="56">
        <f t="shared" si="59"/>
        <v>0</v>
      </c>
      <c r="U127" s="57"/>
      <c r="V127" s="57"/>
      <c r="W127" s="57"/>
      <c r="X127" s="57"/>
      <c r="Y127" s="57"/>
      <c r="Z127" s="57"/>
    </row>
    <row r="128" spans="1:26" ht="25.5" hidden="1">
      <c r="A128" s="55" t="s">
        <v>203</v>
      </c>
      <c r="B128" s="55">
        <v>261.31</v>
      </c>
      <c r="C128" s="55" t="s">
        <v>204</v>
      </c>
      <c r="D128" s="56">
        <f t="shared" si="55"/>
        <v>0</v>
      </c>
      <c r="E128" s="56">
        <f t="shared" si="56"/>
        <v>0</v>
      </c>
      <c r="F128" s="57"/>
      <c r="G128" s="57"/>
      <c r="H128" s="57"/>
      <c r="I128" s="57"/>
      <c r="J128" s="57"/>
      <c r="K128" s="56">
        <f t="shared" si="57"/>
        <v>0</v>
      </c>
      <c r="L128" s="57"/>
      <c r="M128" s="57"/>
      <c r="N128" s="57"/>
      <c r="O128" s="57"/>
      <c r="P128" s="57"/>
      <c r="Q128" s="57"/>
      <c r="R128" s="57"/>
      <c r="S128" s="57"/>
      <c r="T128" s="56">
        <f t="shared" si="59"/>
        <v>0</v>
      </c>
      <c r="U128" s="57"/>
      <c r="V128" s="57"/>
      <c r="W128" s="57"/>
      <c r="X128" s="57"/>
      <c r="Y128" s="57"/>
      <c r="Z128" s="57"/>
    </row>
    <row r="129" spans="1:26" ht="25.5" hidden="1">
      <c r="A129" s="55" t="s">
        <v>205</v>
      </c>
      <c r="B129" s="55">
        <v>261.32</v>
      </c>
      <c r="C129" s="55" t="s">
        <v>309</v>
      </c>
      <c r="D129" s="56">
        <f t="shared" si="55"/>
        <v>0</v>
      </c>
      <c r="E129" s="56">
        <f t="shared" si="56"/>
        <v>0</v>
      </c>
      <c r="F129" s="57"/>
      <c r="G129" s="57"/>
      <c r="H129" s="57"/>
      <c r="I129" s="57"/>
      <c r="J129" s="57"/>
      <c r="K129" s="56">
        <f t="shared" si="57"/>
        <v>0</v>
      </c>
      <c r="L129" s="57"/>
      <c r="M129" s="57"/>
      <c r="N129" s="57"/>
      <c r="O129" s="57"/>
      <c r="P129" s="57"/>
      <c r="Q129" s="57"/>
      <c r="R129" s="57"/>
      <c r="S129" s="57"/>
      <c r="T129" s="56">
        <f t="shared" si="59"/>
        <v>0</v>
      </c>
      <c r="U129" s="57"/>
      <c r="V129" s="57"/>
      <c r="W129" s="57"/>
      <c r="X129" s="57"/>
      <c r="Y129" s="57"/>
      <c r="Z129" s="57"/>
    </row>
    <row r="130" spans="1:26" ht="25.5" hidden="1">
      <c r="A130" s="55" t="s">
        <v>206</v>
      </c>
      <c r="B130" s="55">
        <v>261.33</v>
      </c>
      <c r="C130" s="55" t="s">
        <v>310</v>
      </c>
      <c r="D130" s="56">
        <f t="shared" si="55"/>
        <v>0</v>
      </c>
      <c r="E130" s="56">
        <f t="shared" si="56"/>
        <v>0</v>
      </c>
      <c r="F130" s="57"/>
      <c r="G130" s="57"/>
      <c r="H130" s="57"/>
      <c r="I130" s="57"/>
      <c r="J130" s="57"/>
      <c r="K130" s="56">
        <f t="shared" si="57"/>
        <v>0</v>
      </c>
      <c r="L130" s="57"/>
      <c r="M130" s="57"/>
      <c r="N130" s="57"/>
      <c r="O130" s="57"/>
      <c r="P130" s="57"/>
      <c r="Q130" s="57"/>
      <c r="R130" s="57"/>
      <c r="S130" s="57"/>
      <c r="T130" s="56">
        <f t="shared" si="59"/>
        <v>0</v>
      </c>
      <c r="U130" s="57"/>
      <c r="V130" s="57"/>
      <c r="W130" s="57"/>
      <c r="X130" s="57"/>
      <c r="Y130" s="57"/>
      <c r="Z130" s="57"/>
    </row>
    <row r="131" spans="1:26" ht="25.5" hidden="1">
      <c r="A131" s="55" t="s">
        <v>207</v>
      </c>
      <c r="B131" s="55">
        <v>261.33999999999997</v>
      </c>
      <c r="C131" s="55" t="s">
        <v>208</v>
      </c>
      <c r="D131" s="56">
        <f t="shared" si="55"/>
        <v>0</v>
      </c>
      <c r="E131" s="56">
        <f t="shared" si="56"/>
        <v>0</v>
      </c>
      <c r="F131" s="57"/>
      <c r="G131" s="57"/>
      <c r="H131" s="57"/>
      <c r="I131" s="57"/>
      <c r="J131" s="57"/>
      <c r="K131" s="56">
        <f t="shared" si="57"/>
        <v>0</v>
      </c>
      <c r="L131" s="57"/>
      <c r="M131" s="57"/>
      <c r="N131" s="57"/>
      <c r="O131" s="57"/>
      <c r="P131" s="57"/>
      <c r="Q131" s="57"/>
      <c r="R131" s="57"/>
      <c r="S131" s="57"/>
      <c r="T131" s="56">
        <f t="shared" si="59"/>
        <v>0</v>
      </c>
      <c r="U131" s="57"/>
      <c r="V131" s="57"/>
      <c r="W131" s="57"/>
      <c r="X131" s="57"/>
      <c r="Y131" s="57"/>
      <c r="Z131" s="57"/>
    </row>
    <row r="132" spans="1:26" ht="25.5" hidden="1">
      <c r="A132" s="55" t="s">
        <v>209</v>
      </c>
      <c r="B132" s="55">
        <v>261.35000000000002</v>
      </c>
      <c r="C132" s="55" t="s">
        <v>210</v>
      </c>
      <c r="D132" s="56">
        <f t="shared" si="55"/>
        <v>0</v>
      </c>
      <c r="E132" s="56">
        <f t="shared" si="56"/>
        <v>0</v>
      </c>
      <c r="F132" s="57"/>
      <c r="G132" s="57"/>
      <c r="H132" s="57"/>
      <c r="I132" s="57"/>
      <c r="J132" s="57"/>
      <c r="K132" s="56">
        <f t="shared" si="57"/>
        <v>0</v>
      </c>
      <c r="L132" s="57"/>
      <c r="M132" s="57"/>
      <c r="N132" s="57"/>
      <c r="O132" s="57"/>
      <c r="P132" s="57"/>
      <c r="Q132" s="57"/>
      <c r="R132" s="57"/>
      <c r="S132" s="57"/>
      <c r="T132" s="56">
        <f t="shared" si="59"/>
        <v>0</v>
      </c>
      <c r="U132" s="57"/>
      <c r="V132" s="57"/>
      <c r="W132" s="57"/>
      <c r="X132" s="57"/>
      <c r="Y132" s="57"/>
      <c r="Z132" s="57"/>
    </row>
    <row r="133" spans="1:26" ht="25.5">
      <c r="A133" s="55" t="s">
        <v>211</v>
      </c>
      <c r="B133" s="55">
        <v>261.36</v>
      </c>
      <c r="C133" s="55" t="s">
        <v>311</v>
      </c>
      <c r="D133" s="56">
        <f t="shared" si="55"/>
        <v>35000</v>
      </c>
      <c r="E133" s="56">
        <f t="shared" si="56"/>
        <v>0</v>
      </c>
      <c r="F133" s="57"/>
      <c r="G133" s="57"/>
      <c r="H133" s="57"/>
      <c r="I133" s="57"/>
      <c r="J133" s="57"/>
      <c r="K133" s="56">
        <f t="shared" si="57"/>
        <v>0</v>
      </c>
      <c r="L133" s="57"/>
      <c r="M133" s="57"/>
      <c r="N133" s="57"/>
      <c r="O133" s="57"/>
      <c r="P133" s="57"/>
      <c r="Q133" s="57"/>
      <c r="R133" s="57"/>
      <c r="S133" s="57"/>
      <c r="T133" s="56">
        <f t="shared" si="59"/>
        <v>35000</v>
      </c>
      <c r="U133" s="57"/>
      <c r="V133" s="57"/>
      <c r="W133" s="57"/>
      <c r="X133" s="57"/>
      <c r="Y133" s="57">
        <v>35000</v>
      </c>
      <c r="Z133" s="57"/>
    </row>
    <row r="134" spans="1:26">
      <c r="A134" s="55"/>
      <c r="B134" s="55"/>
      <c r="C134" s="55"/>
      <c r="D134" s="56"/>
      <c r="E134" s="56"/>
      <c r="F134" s="57"/>
      <c r="G134" s="57"/>
      <c r="H134" s="57"/>
      <c r="I134" s="57"/>
      <c r="J134" s="57"/>
      <c r="K134" s="56"/>
      <c r="L134" s="57"/>
      <c r="M134" s="57"/>
      <c r="N134" s="57"/>
      <c r="O134" s="57"/>
      <c r="P134" s="57"/>
      <c r="Q134" s="57"/>
      <c r="R134" s="57"/>
      <c r="S134" s="57"/>
      <c r="T134" s="56"/>
      <c r="U134" s="57"/>
      <c r="V134" s="57"/>
      <c r="W134" s="57"/>
      <c r="X134" s="57"/>
      <c r="Y134" s="57"/>
      <c r="Z134" s="57"/>
    </row>
    <row r="135" spans="1:26" ht="25.5" hidden="1">
      <c r="A135" s="55" t="s">
        <v>212</v>
      </c>
      <c r="B135" s="55">
        <v>300</v>
      </c>
      <c r="C135" s="55" t="s">
        <v>89</v>
      </c>
      <c r="D135" s="56">
        <f>E135+K135+S135+T135</f>
        <v>0</v>
      </c>
      <c r="E135" s="56">
        <f>SUM(F135:J135)</f>
        <v>0</v>
      </c>
      <c r="F135" s="56"/>
      <c r="G135" s="56"/>
      <c r="H135" s="56"/>
      <c r="I135" s="56"/>
      <c r="J135" s="56"/>
      <c r="K135" s="56">
        <f>SUM(L135:R135)</f>
        <v>0</v>
      </c>
      <c r="L135" s="56"/>
      <c r="M135" s="56"/>
      <c r="N135" s="56"/>
      <c r="O135" s="56"/>
      <c r="P135" s="56"/>
      <c r="Q135" s="56"/>
      <c r="R135" s="56"/>
      <c r="S135" s="56"/>
      <c r="T135" s="56">
        <f>SUM(U135:Z135)</f>
        <v>0</v>
      </c>
      <c r="U135" s="56"/>
      <c r="V135" s="56"/>
      <c r="W135" s="56"/>
      <c r="X135" s="56"/>
      <c r="Y135" s="56"/>
      <c r="Z135" s="56"/>
    </row>
    <row r="136" spans="1:26" hidden="1">
      <c r="A136" s="55" t="s">
        <v>2</v>
      </c>
      <c r="B136" s="55"/>
      <c r="C136" s="55"/>
      <c r="D136" s="56"/>
      <c r="E136" s="56"/>
      <c r="F136" s="57"/>
      <c r="G136" s="57"/>
      <c r="H136" s="57"/>
      <c r="I136" s="57"/>
      <c r="J136" s="57"/>
      <c r="K136" s="56"/>
      <c r="L136" s="57"/>
      <c r="M136" s="57"/>
      <c r="N136" s="57"/>
      <c r="O136" s="57"/>
      <c r="P136" s="57"/>
      <c r="Q136" s="57"/>
      <c r="R136" s="57"/>
      <c r="S136" s="57"/>
      <c r="T136" s="56"/>
      <c r="U136" s="57"/>
      <c r="V136" s="57"/>
      <c r="W136" s="57"/>
      <c r="X136" s="57"/>
      <c r="Y136" s="57"/>
      <c r="Z136" s="57"/>
    </row>
    <row r="137" spans="1:26" hidden="1">
      <c r="A137" s="55" t="s">
        <v>213</v>
      </c>
      <c r="B137" s="55">
        <v>310</v>
      </c>
      <c r="C137" s="55">
        <v>510</v>
      </c>
      <c r="D137" s="56">
        <f>E137+K137+S137+T137</f>
        <v>0</v>
      </c>
      <c r="E137" s="56">
        <f t="shared" ref="E137:E139" si="60">SUM(F137:J137)</f>
        <v>0</v>
      </c>
      <c r="F137" s="57"/>
      <c r="G137" s="57"/>
      <c r="H137" s="57"/>
      <c r="I137" s="57"/>
      <c r="J137" s="57"/>
      <c r="K137" s="56">
        <f t="shared" ref="K137:K138" si="61">SUM(L137:R137)</f>
        <v>0</v>
      </c>
      <c r="L137" s="57"/>
      <c r="M137" s="57"/>
      <c r="N137" s="57"/>
      <c r="O137" s="57"/>
      <c r="P137" s="57"/>
      <c r="Q137" s="57"/>
      <c r="R137" s="57"/>
      <c r="S137" s="57"/>
      <c r="T137" s="56">
        <f>SUM(U137:Z137)</f>
        <v>0</v>
      </c>
      <c r="U137" s="57"/>
      <c r="V137" s="57"/>
      <c r="W137" s="57"/>
      <c r="X137" s="57"/>
      <c r="Y137" s="57"/>
      <c r="Z137" s="57"/>
    </row>
    <row r="138" spans="1:26" hidden="1">
      <c r="A138" s="55" t="s">
        <v>214</v>
      </c>
      <c r="B138" s="55">
        <v>320</v>
      </c>
      <c r="C138" s="55"/>
      <c r="D138" s="56">
        <f>E138+K138+S138+T138</f>
        <v>0</v>
      </c>
      <c r="E138" s="56">
        <f t="shared" si="60"/>
        <v>0</v>
      </c>
      <c r="F138" s="57"/>
      <c r="G138" s="57"/>
      <c r="H138" s="57"/>
      <c r="I138" s="57"/>
      <c r="J138" s="57"/>
      <c r="K138" s="56">
        <f t="shared" si="61"/>
        <v>0</v>
      </c>
      <c r="L138" s="57"/>
      <c r="M138" s="57"/>
      <c r="N138" s="57"/>
      <c r="O138" s="57"/>
      <c r="P138" s="57"/>
      <c r="Q138" s="57"/>
      <c r="R138" s="57"/>
      <c r="S138" s="57"/>
      <c r="T138" s="56">
        <f>SUM(U138:Z138)</f>
        <v>0</v>
      </c>
      <c r="U138" s="57"/>
      <c r="V138" s="57"/>
      <c r="W138" s="57"/>
      <c r="X138" s="57"/>
      <c r="Y138" s="57"/>
      <c r="Z138" s="57"/>
    </row>
    <row r="139" spans="1:26" ht="24.75" hidden="1" customHeight="1">
      <c r="A139" s="55" t="s">
        <v>215</v>
      </c>
      <c r="B139" s="55">
        <v>400</v>
      </c>
      <c r="C139" s="55">
        <v>600</v>
      </c>
      <c r="D139" s="56">
        <f>E139+K139+S139+T139</f>
        <v>0</v>
      </c>
      <c r="E139" s="56">
        <f t="shared" si="60"/>
        <v>0</v>
      </c>
      <c r="F139" s="56"/>
      <c r="G139" s="56"/>
      <c r="H139" s="56"/>
      <c r="I139" s="56"/>
      <c r="J139" s="56"/>
      <c r="K139" s="56">
        <f>SUM(L139:R139)</f>
        <v>0</v>
      </c>
      <c r="L139" s="56"/>
      <c r="M139" s="56"/>
      <c r="N139" s="56"/>
      <c r="O139" s="56"/>
      <c r="P139" s="56"/>
      <c r="Q139" s="56"/>
      <c r="R139" s="56"/>
      <c r="S139" s="56"/>
      <c r="T139" s="56">
        <f>SUM(U139:Z139)</f>
        <v>0</v>
      </c>
      <c r="U139" s="56"/>
      <c r="V139" s="56"/>
      <c r="W139" s="56"/>
      <c r="X139" s="56"/>
      <c r="Y139" s="56"/>
      <c r="Z139" s="56"/>
    </row>
    <row r="140" spans="1:26" hidden="1">
      <c r="A140" s="55" t="s">
        <v>2</v>
      </c>
      <c r="B140" s="55"/>
      <c r="C140" s="55"/>
      <c r="D140" s="56"/>
      <c r="E140" s="56"/>
      <c r="F140" s="57"/>
      <c r="G140" s="57"/>
      <c r="H140" s="57"/>
      <c r="I140" s="57"/>
      <c r="J140" s="57"/>
      <c r="K140" s="56"/>
      <c r="L140" s="57"/>
      <c r="M140" s="57"/>
      <c r="N140" s="57"/>
      <c r="O140" s="57"/>
      <c r="P140" s="57"/>
      <c r="Q140" s="57"/>
      <c r="R140" s="57"/>
      <c r="S140" s="57"/>
      <c r="T140" s="56"/>
      <c r="U140" s="57"/>
      <c r="V140" s="57"/>
      <c r="W140" s="57"/>
      <c r="X140" s="57"/>
      <c r="Y140" s="57"/>
      <c r="Z140" s="57"/>
    </row>
    <row r="141" spans="1:26" hidden="1">
      <c r="A141" s="55" t="s">
        <v>216</v>
      </c>
      <c r="B141" s="55">
        <v>410</v>
      </c>
      <c r="C141" s="55">
        <v>610</v>
      </c>
      <c r="D141" s="56">
        <f>E141+K141+S141+T141</f>
        <v>0</v>
      </c>
      <c r="E141" s="56">
        <f>SUM(F141:J141)</f>
        <v>0</v>
      </c>
      <c r="F141" s="57"/>
      <c r="G141" s="57"/>
      <c r="H141" s="57"/>
      <c r="I141" s="57"/>
      <c r="J141" s="57"/>
      <c r="K141" s="56">
        <f>SUM(L141:R141)</f>
        <v>0</v>
      </c>
      <c r="L141" s="57"/>
      <c r="M141" s="57"/>
      <c r="N141" s="57"/>
      <c r="O141" s="57"/>
      <c r="P141" s="57"/>
      <c r="Q141" s="57"/>
      <c r="R141" s="57"/>
      <c r="S141" s="57"/>
      <c r="T141" s="56">
        <f>SUM(U141:Z141)</f>
        <v>0</v>
      </c>
      <c r="U141" s="57"/>
      <c r="V141" s="57"/>
      <c r="W141" s="57"/>
      <c r="X141" s="57"/>
      <c r="Y141" s="57"/>
      <c r="Z141" s="57"/>
    </row>
    <row r="142" spans="1:26" hidden="1">
      <c r="A142" s="55" t="s">
        <v>217</v>
      </c>
      <c r="B142" s="55">
        <v>420</v>
      </c>
      <c r="C142" s="55"/>
      <c r="D142" s="56">
        <f>E142+K142+S142+T142</f>
        <v>0</v>
      </c>
      <c r="E142" s="56">
        <f t="shared" ref="E142:E144" si="62">SUM(F142:J142)</f>
        <v>0</v>
      </c>
      <c r="F142" s="57"/>
      <c r="G142" s="57"/>
      <c r="H142" s="57"/>
      <c r="I142" s="57"/>
      <c r="J142" s="57"/>
      <c r="K142" s="56">
        <f t="shared" ref="K142:K144" si="63">SUM(L142:R142)</f>
        <v>0</v>
      </c>
      <c r="L142" s="57"/>
      <c r="M142" s="57"/>
      <c r="N142" s="57"/>
      <c r="O142" s="57"/>
      <c r="P142" s="57"/>
      <c r="Q142" s="57"/>
      <c r="R142" s="57"/>
      <c r="S142" s="57"/>
      <c r="T142" s="56">
        <f>SUM(U142:Z142)</f>
        <v>0</v>
      </c>
      <c r="U142" s="57"/>
      <c r="V142" s="57"/>
      <c r="W142" s="57"/>
      <c r="X142" s="57"/>
      <c r="Y142" s="57"/>
      <c r="Z142" s="57"/>
    </row>
    <row r="143" spans="1:26">
      <c r="A143" s="55" t="s">
        <v>218</v>
      </c>
      <c r="B143" s="55">
        <v>500</v>
      </c>
      <c r="C143" s="55" t="s">
        <v>117</v>
      </c>
      <c r="D143" s="56">
        <f>E143+K143+S143+T143</f>
        <v>161020.35999999999</v>
      </c>
      <c r="E143" s="56">
        <f t="shared" si="62"/>
        <v>0</v>
      </c>
      <c r="F143" s="57"/>
      <c r="G143" s="57"/>
      <c r="H143" s="57"/>
      <c r="I143" s="57"/>
      <c r="J143" s="57"/>
      <c r="K143" s="56">
        <f t="shared" si="63"/>
        <v>161020.35999999999</v>
      </c>
      <c r="L143" s="57">
        <v>161019.56</v>
      </c>
      <c r="M143" s="57"/>
      <c r="N143" s="57"/>
      <c r="O143" s="57"/>
      <c r="P143" s="57"/>
      <c r="Q143" s="57"/>
      <c r="R143" s="57">
        <v>0.8</v>
      </c>
      <c r="S143" s="57"/>
      <c r="T143" s="56">
        <f>SUM(U143:Z143)</f>
        <v>0</v>
      </c>
      <c r="U143" s="57"/>
      <c r="V143" s="57"/>
      <c r="W143" s="57"/>
      <c r="X143" s="57"/>
      <c r="Y143" s="57"/>
      <c r="Z143" s="57"/>
    </row>
    <row r="144" spans="1:26">
      <c r="A144" s="55" t="s">
        <v>219</v>
      </c>
      <c r="B144" s="55">
        <v>600</v>
      </c>
      <c r="C144" s="55" t="s">
        <v>117</v>
      </c>
      <c r="D144" s="56">
        <f>E144+K144+S144+T144</f>
        <v>0</v>
      </c>
      <c r="E144" s="56">
        <f t="shared" si="62"/>
        <v>0</v>
      </c>
      <c r="F144" s="57">
        <v>0</v>
      </c>
      <c r="G144" s="57">
        <v>0</v>
      </c>
      <c r="H144" s="57">
        <v>0</v>
      </c>
      <c r="I144" s="57">
        <v>0</v>
      </c>
      <c r="J144" s="57">
        <v>0</v>
      </c>
      <c r="K144" s="56">
        <f t="shared" si="63"/>
        <v>0</v>
      </c>
      <c r="L144" s="57">
        <v>0</v>
      </c>
      <c r="M144" s="57">
        <v>0</v>
      </c>
      <c r="N144" s="57">
        <v>0</v>
      </c>
      <c r="O144" s="57">
        <v>0</v>
      </c>
      <c r="P144" s="57">
        <v>0</v>
      </c>
      <c r="Q144" s="57">
        <v>0</v>
      </c>
      <c r="R144" s="57">
        <v>0</v>
      </c>
      <c r="S144" s="57">
        <v>0</v>
      </c>
      <c r="T144" s="56">
        <f>SUM(U144:Z144)</f>
        <v>0</v>
      </c>
      <c r="U144" s="57">
        <v>0</v>
      </c>
      <c r="V144" s="57">
        <v>0</v>
      </c>
      <c r="W144" s="57">
        <v>0</v>
      </c>
      <c r="X144" s="57">
        <v>0</v>
      </c>
      <c r="Y144" s="57">
        <v>0</v>
      </c>
      <c r="Z144" s="57">
        <v>0</v>
      </c>
    </row>
    <row r="146" spans="8:8">
      <c r="H146" s="77"/>
    </row>
    <row r="147" spans="8:8">
      <c r="H147" s="78"/>
    </row>
  </sheetData>
  <autoFilter ref="A9:Z144"/>
  <mergeCells count="12">
    <mergeCell ref="S7:S8"/>
    <mergeCell ref="T7:Z7"/>
    <mergeCell ref="A2:J2"/>
    <mergeCell ref="A3:J3"/>
    <mergeCell ref="A5:A8"/>
    <mergeCell ref="B5:B8"/>
    <mergeCell ref="C5:C8"/>
    <mergeCell ref="D5:Z5"/>
    <mergeCell ref="D6:D8"/>
    <mergeCell ref="E6:Z6"/>
    <mergeCell ref="E7:J7"/>
    <mergeCell ref="K7:R7"/>
  </mergeCells>
  <pageMargins left="0" right="0" top="0.78740157480314965" bottom="0.39370078740157483" header="0.31496062992125984" footer="0.31496062992125984"/>
  <pageSetup paperSize="9" scale="8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L20"/>
  <sheetViews>
    <sheetView workbookViewId="0">
      <selection activeCell="Q9" sqref="Q9"/>
    </sheetView>
  </sheetViews>
  <sheetFormatPr defaultRowHeight="15"/>
  <cols>
    <col min="1" max="1" width="35.140625" bestFit="1" customWidth="1"/>
    <col min="2" max="2" width="9.140625" style="5"/>
  </cols>
  <sheetData>
    <row r="2" spans="1:12" ht="15.75">
      <c r="A2" s="86" t="s">
        <v>240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12" ht="15.75">
      <c r="A3" s="86" t="s">
        <v>241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</row>
    <row r="4" spans="1:12" ht="15.75">
      <c r="A4" s="109" t="s">
        <v>341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6" spans="1:12" ht="30" customHeight="1">
      <c r="A6" s="107" t="s">
        <v>0</v>
      </c>
      <c r="B6" s="108" t="s">
        <v>221</v>
      </c>
      <c r="C6" s="107" t="s">
        <v>234</v>
      </c>
      <c r="D6" s="107" t="s">
        <v>235</v>
      </c>
      <c r="E6" s="107"/>
      <c r="F6" s="107"/>
      <c r="G6" s="107"/>
      <c r="H6" s="107"/>
      <c r="I6" s="107"/>
      <c r="J6" s="107"/>
      <c r="K6" s="107"/>
      <c r="L6" s="107"/>
    </row>
    <row r="7" spans="1:12">
      <c r="A7" s="107"/>
      <c r="B7" s="108"/>
      <c r="C7" s="107"/>
      <c r="D7" s="107" t="s">
        <v>236</v>
      </c>
      <c r="E7" s="107"/>
      <c r="F7" s="107"/>
      <c r="G7" s="107" t="s">
        <v>4</v>
      </c>
      <c r="H7" s="107"/>
      <c r="I7" s="107"/>
      <c r="J7" s="107"/>
      <c r="K7" s="107"/>
      <c r="L7" s="107"/>
    </row>
    <row r="8" spans="1:12" ht="78" customHeight="1">
      <c r="A8" s="107"/>
      <c r="B8" s="108"/>
      <c r="C8" s="107"/>
      <c r="D8" s="107"/>
      <c r="E8" s="107"/>
      <c r="F8" s="107"/>
      <c r="G8" s="107" t="s">
        <v>237</v>
      </c>
      <c r="H8" s="107"/>
      <c r="I8" s="107"/>
      <c r="J8" s="107" t="s">
        <v>238</v>
      </c>
      <c r="K8" s="107"/>
      <c r="L8" s="107"/>
    </row>
    <row r="9" spans="1:12" ht="48">
      <c r="A9" s="107"/>
      <c r="B9" s="108"/>
      <c r="C9" s="107"/>
      <c r="D9" s="36" t="s">
        <v>280</v>
      </c>
      <c r="E9" s="36" t="s">
        <v>281</v>
      </c>
      <c r="F9" s="36" t="s">
        <v>282</v>
      </c>
      <c r="G9" s="37" t="s">
        <v>280</v>
      </c>
      <c r="H9" s="37" t="s">
        <v>281</v>
      </c>
      <c r="I9" s="37" t="s">
        <v>282</v>
      </c>
      <c r="J9" s="37" t="s">
        <v>280</v>
      </c>
      <c r="K9" s="37" t="s">
        <v>281</v>
      </c>
      <c r="L9" s="37" t="s">
        <v>282</v>
      </c>
    </row>
    <row r="10" spans="1:12">
      <c r="A10" s="11">
        <v>1</v>
      </c>
      <c r="B10" s="11">
        <v>2</v>
      </c>
      <c r="C10" s="11">
        <v>3</v>
      </c>
      <c r="D10" s="12">
        <v>4</v>
      </c>
      <c r="E10" s="11">
        <v>5</v>
      </c>
      <c r="F10" s="11">
        <v>6</v>
      </c>
      <c r="G10" s="11">
        <v>7</v>
      </c>
      <c r="H10" s="12">
        <v>8</v>
      </c>
      <c r="I10" s="11">
        <v>9</v>
      </c>
      <c r="J10" s="11">
        <v>10</v>
      </c>
      <c r="K10" s="11">
        <v>11</v>
      </c>
      <c r="L10" s="12">
        <v>12</v>
      </c>
    </row>
    <row r="11" spans="1:12" ht="39.950000000000003" customHeight="1">
      <c r="A11" s="4" t="s">
        <v>230</v>
      </c>
      <c r="B11" s="6" t="s">
        <v>239</v>
      </c>
      <c r="C11" s="34" t="s">
        <v>117</v>
      </c>
      <c r="D11" s="7"/>
      <c r="E11" s="7"/>
      <c r="F11" s="7"/>
      <c r="G11" s="7"/>
      <c r="H11" s="7"/>
      <c r="I11" s="7"/>
      <c r="J11" s="7"/>
      <c r="K11" s="7"/>
      <c r="L11" s="7"/>
    </row>
    <row r="12" spans="1:12" ht="60" customHeight="1">
      <c r="A12" s="8" t="s">
        <v>231</v>
      </c>
      <c r="B12" s="6">
        <v>1001</v>
      </c>
      <c r="C12" s="34" t="s">
        <v>117</v>
      </c>
      <c r="D12" s="7"/>
      <c r="E12" s="7"/>
      <c r="F12" s="7"/>
      <c r="G12" s="7"/>
      <c r="H12" s="7"/>
      <c r="I12" s="7"/>
      <c r="J12" s="7"/>
      <c r="K12" s="7"/>
      <c r="L12" s="7"/>
    </row>
    <row r="13" spans="1:12" ht="20.100000000000001" customHeight="1">
      <c r="A13" s="8" t="s">
        <v>232</v>
      </c>
      <c r="B13" s="6" t="s">
        <v>232</v>
      </c>
      <c r="C13" s="34" t="s">
        <v>117</v>
      </c>
      <c r="D13" s="7"/>
      <c r="E13" s="7"/>
      <c r="F13" s="7"/>
      <c r="G13" s="7"/>
      <c r="H13" s="7"/>
      <c r="I13" s="7"/>
      <c r="J13" s="7"/>
      <c r="K13" s="7"/>
      <c r="L13" s="7"/>
    </row>
    <row r="14" spans="1:12" ht="39.950000000000003" customHeight="1">
      <c r="A14" s="4" t="s">
        <v>233</v>
      </c>
      <c r="B14" s="6">
        <v>2001</v>
      </c>
      <c r="C14" s="34"/>
      <c r="D14" s="7"/>
      <c r="E14" s="7"/>
      <c r="F14" s="7"/>
      <c r="G14" s="7"/>
      <c r="H14" s="7"/>
      <c r="I14" s="7"/>
      <c r="J14" s="7"/>
      <c r="K14" s="7"/>
      <c r="L14" s="7"/>
    </row>
    <row r="15" spans="1:12" ht="20.100000000000001" customHeight="1">
      <c r="A15" s="8" t="s">
        <v>232</v>
      </c>
      <c r="B15" s="6" t="s">
        <v>232</v>
      </c>
      <c r="C15" s="34"/>
      <c r="D15" s="7"/>
      <c r="E15" s="7"/>
      <c r="F15" s="7"/>
      <c r="G15" s="7"/>
      <c r="H15" s="7"/>
      <c r="I15" s="7"/>
      <c r="J15" s="7"/>
      <c r="K15" s="7"/>
      <c r="L15" s="7"/>
    </row>
    <row r="20" spans="1:12" ht="30.6" customHeight="1">
      <c r="A20" s="106" t="s">
        <v>349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</row>
  </sheetData>
  <mergeCells count="12">
    <mergeCell ref="A20:L20"/>
    <mergeCell ref="A2:L2"/>
    <mergeCell ref="A3:L3"/>
    <mergeCell ref="A6:A9"/>
    <mergeCell ref="B6:B9"/>
    <mergeCell ref="C6:C9"/>
    <mergeCell ref="D6:L6"/>
    <mergeCell ref="D7:F8"/>
    <mergeCell ref="G7:L7"/>
    <mergeCell ref="G8:I8"/>
    <mergeCell ref="J8:L8"/>
    <mergeCell ref="A4:L4"/>
  </mergeCells>
  <pageMargins left="0.47244094488188981" right="0.47244094488188981" top="0.47244094488188981" bottom="0.47244094488188981" header="0.19685039370078741" footer="0.19685039370078741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FF00"/>
  </sheetPr>
  <dimension ref="B1:K287"/>
  <sheetViews>
    <sheetView workbookViewId="0">
      <selection activeCell="G26" sqref="G26"/>
    </sheetView>
  </sheetViews>
  <sheetFormatPr defaultRowHeight="15"/>
  <cols>
    <col min="1" max="1" width="1.7109375" customWidth="1"/>
    <col min="2" max="2" width="39.7109375" customWidth="1"/>
    <col min="3" max="3" width="10.7109375" customWidth="1"/>
    <col min="4" max="4" width="34.42578125" customWidth="1"/>
  </cols>
  <sheetData>
    <row r="1" spans="2:4">
      <c r="B1" s="13"/>
      <c r="C1" s="13"/>
      <c r="D1" s="13"/>
    </row>
    <row r="2" spans="2:4" ht="15.75">
      <c r="B2" s="93" t="s">
        <v>242</v>
      </c>
      <c r="C2" s="93"/>
      <c r="D2" s="93"/>
    </row>
    <row r="3" spans="2:4" ht="15.75">
      <c r="B3" s="93" t="s">
        <v>243</v>
      </c>
      <c r="C3" s="93"/>
      <c r="D3" s="93"/>
    </row>
    <row r="4" spans="2:4" ht="15.75">
      <c r="B4" s="93" t="s">
        <v>340</v>
      </c>
      <c r="C4" s="93"/>
      <c r="D4" s="93"/>
    </row>
    <row r="5" spans="2:4" ht="15.75">
      <c r="B5" s="93" t="s">
        <v>244</v>
      </c>
      <c r="C5" s="93"/>
      <c r="D5" s="93"/>
    </row>
    <row r="6" spans="2:4">
      <c r="B6" s="1"/>
      <c r="C6" s="13"/>
      <c r="D6" s="13"/>
    </row>
    <row r="7" spans="2:4" ht="30">
      <c r="B7" s="33" t="s">
        <v>0</v>
      </c>
      <c r="C7" s="33" t="s">
        <v>221</v>
      </c>
      <c r="D7" s="33" t="s">
        <v>245</v>
      </c>
    </row>
    <row r="8" spans="2:4">
      <c r="B8" s="33">
        <v>1</v>
      </c>
      <c r="C8" s="33">
        <v>2</v>
      </c>
      <c r="D8" s="33">
        <v>3</v>
      </c>
    </row>
    <row r="9" spans="2:4">
      <c r="B9" s="35" t="s">
        <v>218</v>
      </c>
      <c r="C9" s="33">
        <v>10</v>
      </c>
      <c r="D9" s="35"/>
    </row>
    <row r="10" spans="2:4">
      <c r="B10" s="35" t="s">
        <v>219</v>
      </c>
      <c r="C10" s="33">
        <v>20</v>
      </c>
      <c r="D10" s="35"/>
    </row>
    <row r="11" spans="2:4">
      <c r="B11" s="35" t="s">
        <v>246</v>
      </c>
      <c r="C11" s="33">
        <v>30</v>
      </c>
      <c r="D11" s="35"/>
    </row>
    <row r="12" spans="2:4">
      <c r="B12" s="35"/>
      <c r="C12" s="35"/>
      <c r="D12" s="35"/>
    </row>
    <row r="13" spans="2:4">
      <c r="B13" s="35" t="s">
        <v>247</v>
      </c>
      <c r="C13" s="33">
        <v>40</v>
      </c>
      <c r="D13" s="35"/>
    </row>
    <row r="14" spans="2:4">
      <c r="B14" s="35"/>
      <c r="C14" s="35"/>
      <c r="D14" s="35"/>
    </row>
    <row r="15" spans="2:4">
      <c r="B15" s="1"/>
      <c r="C15" s="13"/>
      <c r="D15" s="13"/>
    </row>
    <row r="16" spans="2:4" ht="15.75">
      <c r="B16" s="15" t="s">
        <v>248</v>
      </c>
      <c r="C16" s="15"/>
      <c r="D16" s="15"/>
    </row>
    <row r="17" spans="2:4">
      <c r="B17" s="1"/>
      <c r="C17" s="13"/>
      <c r="D17" s="13"/>
    </row>
    <row r="18" spans="2:4" ht="30">
      <c r="B18" s="33" t="s">
        <v>0</v>
      </c>
      <c r="C18" s="33" t="s">
        <v>221</v>
      </c>
      <c r="D18" s="33" t="s">
        <v>249</v>
      </c>
    </row>
    <row r="19" spans="2:4">
      <c r="B19" s="33">
        <v>1</v>
      </c>
      <c r="C19" s="33">
        <v>2</v>
      </c>
      <c r="D19" s="33">
        <v>3</v>
      </c>
    </row>
    <row r="20" spans="2:4">
      <c r="B20" s="35" t="s">
        <v>250</v>
      </c>
      <c r="C20" s="33">
        <v>10</v>
      </c>
      <c r="D20" s="35"/>
    </row>
    <row r="21" spans="2:4" ht="59.45" customHeight="1">
      <c r="B21" s="35" t="s">
        <v>251</v>
      </c>
      <c r="C21" s="33">
        <v>20</v>
      </c>
      <c r="D21" s="35"/>
    </row>
    <row r="22" spans="2:4">
      <c r="B22" s="1"/>
      <c r="C22" s="13"/>
      <c r="D22" s="13"/>
    </row>
    <row r="23" spans="2:4" ht="15.75">
      <c r="B23" s="112" t="s">
        <v>252</v>
      </c>
      <c r="C23" s="112"/>
      <c r="D23" s="112"/>
    </row>
    <row r="24" spans="2:4" ht="15.75">
      <c r="B24" s="112" t="s">
        <v>253</v>
      </c>
      <c r="C24" s="112"/>
      <c r="D24" s="112"/>
    </row>
    <row r="25" spans="2:4" ht="15.75">
      <c r="B25" s="112" t="s">
        <v>356</v>
      </c>
      <c r="C25" s="112"/>
      <c r="D25" s="112"/>
    </row>
    <row r="26" spans="2:4" ht="15.75">
      <c r="B26" s="112" t="s">
        <v>254</v>
      </c>
      <c r="C26" s="112"/>
      <c r="D26" s="112"/>
    </row>
    <row r="27" spans="2:4" ht="15.75" hidden="1">
      <c r="B27" s="112" t="s">
        <v>255</v>
      </c>
      <c r="C27" s="112"/>
      <c r="D27" s="112"/>
    </row>
    <row r="28" spans="2:4" ht="15.75" hidden="1">
      <c r="B28" s="112" t="s">
        <v>256</v>
      </c>
      <c r="C28" s="112"/>
      <c r="D28" s="112"/>
    </row>
    <row r="29" spans="2:4" ht="15.75" hidden="1">
      <c r="B29" s="112" t="s">
        <v>257</v>
      </c>
      <c r="C29" s="112"/>
      <c r="D29" s="112"/>
    </row>
    <row r="30" spans="2:4" ht="15.75" hidden="1">
      <c r="B30" s="112" t="s">
        <v>254</v>
      </c>
      <c r="C30" s="112"/>
      <c r="D30" s="112"/>
    </row>
    <row r="31" spans="2:4" ht="22.5" customHeight="1">
      <c r="B31" s="112" t="s">
        <v>258</v>
      </c>
      <c r="C31" s="112"/>
      <c r="D31" s="112"/>
    </row>
    <row r="32" spans="2:4" ht="15.75">
      <c r="B32" s="112" t="s">
        <v>365</v>
      </c>
      <c r="C32" s="112"/>
      <c r="D32" s="112"/>
    </row>
    <row r="33" spans="2:4" ht="15.75">
      <c r="B33" s="112" t="s">
        <v>254</v>
      </c>
      <c r="C33" s="112"/>
      <c r="D33" s="112"/>
    </row>
    <row r="34" spans="2:4" ht="15.75">
      <c r="B34" s="16"/>
      <c r="C34" s="17"/>
      <c r="D34" s="17"/>
    </row>
    <row r="35" spans="2:4" ht="15.75">
      <c r="B35" s="112" t="s">
        <v>366</v>
      </c>
      <c r="C35" s="112"/>
      <c r="D35" s="112"/>
    </row>
    <row r="36" spans="2:4" ht="15.75">
      <c r="B36" s="112" t="s">
        <v>262</v>
      </c>
      <c r="C36" s="112"/>
      <c r="D36" s="112"/>
    </row>
    <row r="37" spans="2:4" ht="15.75">
      <c r="B37" s="112" t="s">
        <v>261</v>
      </c>
      <c r="C37" s="112"/>
      <c r="D37" s="112"/>
    </row>
    <row r="38" spans="2:4" ht="15.75">
      <c r="B38" s="16"/>
      <c r="C38" s="17"/>
      <c r="D38" s="17"/>
    </row>
    <row r="39" spans="2:4" ht="15.75">
      <c r="B39" s="16" t="s">
        <v>259</v>
      </c>
      <c r="C39" s="17"/>
      <c r="D39" s="17"/>
    </row>
    <row r="40" spans="2:4">
      <c r="B40" s="18"/>
      <c r="C40" s="13"/>
      <c r="D40" s="13"/>
    </row>
    <row r="41" spans="2:4">
      <c r="B41" s="114" t="s">
        <v>260</v>
      </c>
      <c r="C41" s="114"/>
      <c r="D41" s="114"/>
    </row>
    <row r="42" spans="2:4">
      <c r="B42" s="19"/>
      <c r="C42" s="13"/>
      <c r="D42" s="13"/>
    </row>
    <row r="43" spans="2:4">
      <c r="B43" s="19"/>
      <c r="C43" s="13"/>
      <c r="D43" s="13"/>
    </row>
    <row r="44" spans="2:4">
      <c r="B44" s="19"/>
      <c r="C44" s="13"/>
      <c r="D44" s="13"/>
    </row>
    <row r="45" spans="2:4">
      <c r="B45" s="19"/>
      <c r="C45" s="13"/>
      <c r="D45" s="13"/>
    </row>
    <row r="47" spans="2:4" s="20" customFormat="1">
      <c r="B47" s="21"/>
    </row>
    <row r="48" spans="2:4" s="20" customFormat="1">
      <c r="B48" s="21"/>
    </row>
    <row r="49" spans="2:2" s="20" customFormat="1">
      <c r="B49" s="21"/>
    </row>
    <row r="50" spans="2:2" s="20" customFormat="1">
      <c r="B50" s="21"/>
    </row>
    <row r="51" spans="2:2" s="20" customFormat="1">
      <c r="B51" s="21"/>
    </row>
    <row r="52" spans="2:2" s="20" customFormat="1">
      <c r="B52" s="21"/>
    </row>
    <row r="53" spans="2:2" s="20" customFormat="1">
      <c r="B53" s="21"/>
    </row>
    <row r="54" spans="2:2" s="20" customFormat="1">
      <c r="B54" s="21"/>
    </row>
    <row r="55" spans="2:2" s="20" customFormat="1">
      <c r="B55" s="21"/>
    </row>
    <row r="56" spans="2:2" s="20" customFormat="1">
      <c r="B56" s="21"/>
    </row>
    <row r="57" spans="2:2" s="20" customFormat="1" ht="15.75">
      <c r="B57" s="14"/>
    </row>
    <row r="58" spans="2:2" s="20" customFormat="1" ht="15.75">
      <c r="B58" s="14"/>
    </row>
    <row r="59" spans="2:2" s="20" customFormat="1" ht="15.75">
      <c r="B59" s="14"/>
    </row>
    <row r="60" spans="2:2" s="20" customFormat="1" ht="15.75">
      <c r="B60" s="22"/>
    </row>
    <row r="61" spans="2:2" s="20" customFormat="1" ht="15.75">
      <c r="B61" s="22"/>
    </row>
    <row r="62" spans="2:2" s="20" customFormat="1" ht="15.75">
      <c r="B62" s="22"/>
    </row>
    <row r="63" spans="2:2" s="20" customFormat="1" ht="15.75">
      <c r="B63" s="22"/>
    </row>
    <row r="64" spans="2:2" s="20" customFormat="1" ht="15.75">
      <c r="B64" s="22"/>
    </row>
    <row r="65" spans="2:11" s="20" customFormat="1" ht="15.75">
      <c r="B65" s="22"/>
    </row>
    <row r="66" spans="2:11" s="20" customFormat="1" ht="15.75">
      <c r="B66" s="22"/>
    </row>
    <row r="67" spans="2:11" s="20" customFormat="1" ht="15.75">
      <c r="B67" s="22"/>
    </row>
    <row r="68" spans="2:11" s="20" customFormat="1" ht="30" customHeight="1">
      <c r="B68" s="110"/>
      <c r="C68" s="110"/>
      <c r="D68" s="110"/>
      <c r="E68" s="110"/>
      <c r="F68" s="110"/>
      <c r="G68" s="110"/>
      <c r="H68" s="110"/>
      <c r="I68" s="110"/>
      <c r="J68" s="110"/>
      <c r="K68" s="110"/>
    </row>
    <row r="69" spans="2:11" s="20" customFormat="1">
      <c r="B69" s="110"/>
      <c r="C69" s="110"/>
      <c r="D69" s="110"/>
      <c r="E69" s="110"/>
      <c r="F69" s="110"/>
      <c r="G69" s="110"/>
      <c r="H69" s="110"/>
      <c r="I69" s="110"/>
      <c r="J69" s="110"/>
      <c r="K69" s="110"/>
    </row>
    <row r="70" spans="2:11" s="20" customFormat="1">
      <c r="B70" s="110"/>
      <c r="C70" s="110"/>
      <c r="D70" s="110"/>
      <c r="E70" s="110"/>
      <c r="F70" s="23"/>
      <c r="G70" s="23"/>
      <c r="H70" s="23"/>
      <c r="I70" s="110"/>
      <c r="J70" s="110"/>
      <c r="K70" s="110"/>
    </row>
    <row r="71" spans="2:11" s="20" customFormat="1">
      <c r="B71" s="23"/>
      <c r="C71" s="23"/>
      <c r="D71" s="23"/>
      <c r="E71" s="23"/>
      <c r="F71" s="23"/>
      <c r="G71" s="23"/>
      <c r="H71" s="23"/>
      <c r="I71" s="23"/>
      <c r="J71" s="23"/>
      <c r="K71" s="23"/>
    </row>
    <row r="72" spans="2:11" s="20" customFormat="1">
      <c r="B72" s="23"/>
      <c r="C72" s="23"/>
      <c r="D72" s="23"/>
      <c r="E72" s="23"/>
      <c r="F72" s="23"/>
      <c r="G72" s="23"/>
      <c r="H72" s="23"/>
      <c r="I72" s="23"/>
      <c r="J72" s="23"/>
      <c r="K72" s="23"/>
    </row>
    <row r="73" spans="2:11" s="20" customFormat="1">
      <c r="B73" s="23"/>
      <c r="C73" s="23"/>
      <c r="D73" s="23"/>
      <c r="E73" s="23"/>
      <c r="F73" s="23"/>
      <c r="G73" s="23"/>
      <c r="H73" s="23"/>
      <c r="I73" s="23"/>
      <c r="J73" s="23"/>
      <c r="K73" s="23"/>
    </row>
    <row r="74" spans="2:11" s="20" customFormat="1">
      <c r="B74" s="23"/>
      <c r="C74" s="23"/>
      <c r="D74" s="23"/>
      <c r="E74" s="23"/>
      <c r="F74" s="23"/>
      <c r="G74" s="23"/>
      <c r="H74" s="23"/>
      <c r="I74" s="23"/>
      <c r="J74" s="23"/>
      <c r="K74" s="23"/>
    </row>
    <row r="75" spans="2:11" s="20" customFormat="1">
      <c r="B75" s="111"/>
      <c r="C75" s="111"/>
      <c r="D75" s="24"/>
      <c r="E75" s="24"/>
      <c r="F75" s="24"/>
      <c r="G75" s="24"/>
      <c r="H75" s="24"/>
      <c r="I75" s="25"/>
      <c r="J75" s="24"/>
      <c r="K75" s="24"/>
    </row>
    <row r="76" spans="2:11" s="20" customFormat="1">
      <c r="B76" s="26"/>
    </row>
    <row r="77" spans="2:11" s="20" customFormat="1" ht="15.75">
      <c r="B77" s="14"/>
    </row>
    <row r="78" spans="2:11" s="20" customFormat="1" ht="15.75">
      <c r="B78" s="14"/>
    </row>
    <row r="79" spans="2:11" s="20" customFormat="1">
      <c r="B79" s="26"/>
    </row>
    <row r="80" spans="2:11" s="20" customFormat="1">
      <c r="B80" s="23"/>
      <c r="C80" s="23"/>
      <c r="D80" s="23"/>
      <c r="E80" s="23"/>
      <c r="F80" s="23"/>
      <c r="G80" s="23"/>
    </row>
    <row r="81" spans="2:7" s="20" customFormat="1">
      <c r="B81" s="23"/>
      <c r="C81" s="23"/>
      <c r="D81" s="23"/>
      <c r="E81" s="23"/>
      <c r="F81" s="23"/>
      <c r="G81" s="23"/>
    </row>
    <row r="82" spans="2:7" s="20" customFormat="1">
      <c r="B82" s="23"/>
      <c r="C82" s="23"/>
      <c r="D82" s="23"/>
      <c r="E82" s="23"/>
      <c r="F82" s="23"/>
      <c r="G82" s="23"/>
    </row>
    <row r="83" spans="2:7" s="20" customFormat="1">
      <c r="B83" s="23"/>
      <c r="C83" s="23"/>
      <c r="D83" s="23"/>
      <c r="E83" s="23"/>
      <c r="F83" s="23"/>
      <c r="G83" s="23"/>
    </row>
    <row r="84" spans="2:7" s="20" customFormat="1">
      <c r="B84" s="23"/>
      <c r="C84" s="27"/>
      <c r="D84" s="23"/>
      <c r="E84" s="23"/>
      <c r="F84" s="23"/>
      <c r="G84" s="23"/>
    </row>
    <row r="85" spans="2:7" s="20" customFormat="1">
      <c r="B85" s="26"/>
    </row>
    <row r="86" spans="2:7" s="20" customFormat="1" ht="15.75">
      <c r="B86" s="14"/>
    </row>
    <row r="87" spans="2:7" s="20" customFormat="1" ht="15.75">
      <c r="B87" s="14"/>
    </row>
    <row r="88" spans="2:7" s="20" customFormat="1" ht="15.75">
      <c r="B88" s="14"/>
    </row>
    <row r="89" spans="2:7" s="20" customFormat="1" ht="15.75">
      <c r="B89" s="14"/>
    </row>
    <row r="90" spans="2:7" s="20" customFormat="1" ht="15.75">
      <c r="B90" s="14"/>
    </row>
    <row r="91" spans="2:7" s="20" customFormat="1" ht="15.75">
      <c r="B91" s="14"/>
    </row>
    <row r="92" spans="2:7" s="20" customFormat="1" ht="15.75">
      <c r="B92" s="14"/>
    </row>
    <row r="93" spans="2:7" s="20" customFormat="1">
      <c r="B93" s="26"/>
    </row>
    <row r="94" spans="2:7" s="20" customFormat="1">
      <c r="B94" s="23"/>
      <c r="C94" s="23"/>
      <c r="D94" s="23"/>
      <c r="E94" s="23"/>
      <c r="F94" s="23"/>
      <c r="G94" s="23"/>
    </row>
    <row r="95" spans="2:7" s="20" customFormat="1">
      <c r="B95" s="23"/>
      <c r="C95" s="23"/>
      <c r="D95" s="23"/>
      <c r="E95" s="23"/>
      <c r="F95" s="23"/>
      <c r="G95" s="23"/>
    </row>
    <row r="96" spans="2:7" s="20" customFormat="1">
      <c r="B96" s="23"/>
      <c r="C96" s="23"/>
      <c r="D96" s="23"/>
      <c r="E96" s="23"/>
      <c r="F96" s="23"/>
      <c r="G96" s="23"/>
    </row>
    <row r="97" spans="2:7" s="20" customFormat="1">
      <c r="B97" s="23"/>
      <c r="C97" s="23"/>
      <c r="D97" s="23"/>
      <c r="E97" s="23"/>
      <c r="F97" s="23"/>
      <c r="G97" s="23"/>
    </row>
    <row r="98" spans="2:7" s="20" customFormat="1">
      <c r="B98" s="23"/>
      <c r="C98" s="27"/>
      <c r="D98" s="23"/>
      <c r="E98" s="23"/>
      <c r="F98" s="23"/>
      <c r="G98" s="23"/>
    </row>
    <row r="99" spans="2:7" s="20" customFormat="1">
      <c r="B99" s="26"/>
    </row>
    <row r="100" spans="2:7" s="20" customFormat="1" ht="15.75">
      <c r="B100" s="14"/>
    </row>
    <row r="101" spans="2:7" s="20" customFormat="1" ht="15.75">
      <c r="B101" s="14"/>
    </row>
    <row r="102" spans="2:7" s="20" customFormat="1" ht="15.75">
      <c r="B102" s="14"/>
    </row>
    <row r="103" spans="2:7" s="20" customFormat="1" ht="15.75">
      <c r="B103" s="14"/>
    </row>
    <row r="104" spans="2:7" s="20" customFormat="1">
      <c r="B104" s="26"/>
    </row>
    <row r="105" spans="2:7" s="20" customFormat="1">
      <c r="B105" s="23"/>
      <c r="C105" s="23"/>
      <c r="D105" s="23"/>
      <c r="E105" s="23"/>
    </row>
    <row r="106" spans="2:7" s="20" customFormat="1">
      <c r="B106" s="23"/>
      <c r="C106" s="23"/>
      <c r="D106" s="23"/>
      <c r="E106" s="23"/>
    </row>
    <row r="107" spans="2:7" s="20" customFormat="1">
      <c r="B107" s="9"/>
      <c r="C107" s="24"/>
      <c r="D107" s="9"/>
      <c r="E107" s="9"/>
    </row>
    <row r="108" spans="2:7" s="20" customFormat="1">
      <c r="B108" s="113"/>
      <c r="C108" s="25"/>
      <c r="D108" s="113"/>
      <c r="E108" s="113"/>
    </row>
    <row r="109" spans="2:7" s="20" customFormat="1">
      <c r="B109" s="113"/>
      <c r="C109" s="25"/>
      <c r="D109" s="113"/>
      <c r="E109" s="113"/>
    </row>
    <row r="110" spans="2:7" s="20" customFormat="1">
      <c r="B110" s="9"/>
      <c r="C110" s="28"/>
      <c r="D110" s="9"/>
      <c r="E110" s="9"/>
    </row>
    <row r="111" spans="2:7" s="20" customFormat="1">
      <c r="B111" s="9"/>
      <c r="C111" s="24"/>
      <c r="D111" s="9"/>
      <c r="E111" s="9"/>
    </row>
    <row r="112" spans="2:7" s="20" customFormat="1">
      <c r="B112" s="9"/>
      <c r="C112" s="24"/>
      <c r="D112" s="9"/>
      <c r="E112" s="9"/>
    </row>
    <row r="113" spans="2:5" s="20" customFormat="1">
      <c r="B113" s="113"/>
      <c r="C113" s="28"/>
      <c r="D113" s="113"/>
      <c r="E113" s="113"/>
    </row>
    <row r="114" spans="2:5" s="20" customFormat="1">
      <c r="B114" s="113"/>
      <c r="C114" s="24"/>
      <c r="D114" s="113"/>
      <c r="E114" s="113"/>
    </row>
    <row r="115" spans="2:5" s="20" customFormat="1">
      <c r="B115" s="9"/>
      <c r="C115" s="24"/>
      <c r="D115" s="9"/>
      <c r="E115" s="9"/>
    </row>
    <row r="116" spans="2:5" s="20" customFormat="1">
      <c r="B116" s="9"/>
      <c r="C116" s="24"/>
      <c r="D116" s="9"/>
      <c r="E116" s="9"/>
    </row>
    <row r="117" spans="2:5" s="20" customFormat="1">
      <c r="B117" s="9"/>
      <c r="C117" s="29"/>
      <c r="D117" s="9"/>
      <c r="E117" s="9"/>
    </row>
    <row r="118" spans="2:5" s="20" customFormat="1">
      <c r="B118" s="9"/>
      <c r="C118" s="29"/>
      <c r="D118" s="9"/>
      <c r="E118" s="9"/>
    </row>
    <row r="119" spans="2:5" s="20" customFormat="1">
      <c r="B119" s="9"/>
      <c r="C119" s="24"/>
      <c r="D119" s="9"/>
      <c r="E119" s="9"/>
    </row>
    <row r="120" spans="2:5" s="20" customFormat="1">
      <c r="B120" s="9"/>
      <c r="C120" s="27"/>
      <c r="D120" s="9"/>
      <c r="E120" s="9"/>
    </row>
    <row r="121" spans="2:5" s="20" customFormat="1">
      <c r="B121" s="26"/>
    </row>
    <row r="122" spans="2:5" s="20" customFormat="1">
      <c r="B122" s="30"/>
    </row>
    <row r="123" spans="2:5" s="20" customFormat="1" ht="15.75">
      <c r="B123" s="22"/>
    </row>
    <row r="124" spans="2:5" s="20" customFormat="1">
      <c r="B124" s="31"/>
    </row>
    <row r="125" spans="2:5" s="20" customFormat="1" ht="15.75">
      <c r="B125" s="22"/>
    </row>
    <row r="126" spans="2:5" s="20" customFormat="1" ht="15.75">
      <c r="B126" s="22"/>
    </row>
    <row r="127" spans="2:5" s="20" customFormat="1" ht="15.75">
      <c r="B127" s="22"/>
    </row>
    <row r="128" spans="2:5" s="20" customFormat="1" ht="15.75">
      <c r="B128" s="22"/>
    </row>
    <row r="129" spans="2:6" s="20" customFormat="1" ht="15.75">
      <c r="B129" s="22"/>
    </row>
    <row r="130" spans="2:6" s="20" customFormat="1" ht="15.75">
      <c r="B130" s="14"/>
    </row>
    <row r="131" spans="2:6" s="20" customFormat="1" ht="15.75">
      <c r="B131" s="14"/>
    </row>
    <row r="132" spans="2:6" s="20" customFormat="1" ht="15.75">
      <c r="B132" s="22"/>
    </row>
    <row r="133" spans="2:6" s="20" customFormat="1" ht="15.75">
      <c r="B133" s="22"/>
    </row>
    <row r="134" spans="2:6" s="20" customFormat="1" ht="15.75">
      <c r="B134" s="22"/>
    </row>
    <row r="135" spans="2:6" s="20" customFormat="1">
      <c r="B135" s="26"/>
    </row>
    <row r="136" spans="2:6" s="20" customFormat="1">
      <c r="B136" s="23"/>
      <c r="C136" s="23"/>
      <c r="D136" s="23"/>
      <c r="E136" s="23"/>
      <c r="F136" s="23"/>
    </row>
    <row r="137" spans="2:6" s="20" customFormat="1">
      <c r="B137" s="23"/>
      <c r="C137" s="23"/>
      <c r="D137" s="23"/>
      <c r="E137" s="23"/>
      <c r="F137" s="23"/>
    </row>
    <row r="138" spans="2:6" s="20" customFormat="1">
      <c r="B138" s="23"/>
      <c r="C138" s="23"/>
      <c r="D138" s="23"/>
      <c r="E138" s="23"/>
      <c r="F138" s="23"/>
    </row>
    <row r="139" spans="2:6" s="20" customFormat="1">
      <c r="B139" s="23"/>
      <c r="C139" s="23"/>
      <c r="D139" s="23"/>
      <c r="E139" s="23"/>
      <c r="F139" s="23"/>
    </row>
    <row r="140" spans="2:6" s="20" customFormat="1">
      <c r="B140" s="23"/>
      <c r="C140" s="27"/>
      <c r="D140" s="23"/>
      <c r="E140" s="23"/>
      <c r="F140" s="23"/>
    </row>
    <row r="141" spans="2:6" s="20" customFormat="1">
      <c r="B141" s="10"/>
    </row>
    <row r="142" spans="2:6" s="20" customFormat="1" ht="15.75">
      <c r="B142" s="14"/>
    </row>
    <row r="143" spans="2:6" s="20" customFormat="1" ht="15.75">
      <c r="B143" s="14"/>
    </row>
    <row r="144" spans="2:6" s="20" customFormat="1" ht="15.75">
      <c r="B144" s="14"/>
    </row>
    <row r="145" spans="2:6" s="20" customFormat="1" ht="15.75">
      <c r="B145" s="22"/>
    </row>
    <row r="146" spans="2:6" s="20" customFormat="1" ht="15.75">
      <c r="B146" s="22"/>
    </row>
    <row r="147" spans="2:6" s="20" customFormat="1">
      <c r="B147" s="26"/>
    </row>
    <row r="148" spans="2:6" s="20" customFormat="1">
      <c r="B148" s="23"/>
      <c r="C148" s="23"/>
      <c r="D148" s="23"/>
      <c r="E148" s="23"/>
      <c r="F148" s="23"/>
    </row>
    <row r="149" spans="2:6" s="20" customFormat="1">
      <c r="B149" s="23"/>
      <c r="C149" s="23"/>
      <c r="D149" s="23"/>
      <c r="E149" s="23"/>
      <c r="F149" s="23"/>
    </row>
    <row r="150" spans="2:6" s="20" customFormat="1">
      <c r="B150" s="23"/>
      <c r="C150" s="23"/>
      <c r="D150" s="23"/>
      <c r="E150" s="23"/>
      <c r="F150" s="23"/>
    </row>
    <row r="151" spans="2:6" s="20" customFormat="1">
      <c r="B151" s="23"/>
      <c r="C151" s="23"/>
      <c r="D151" s="23"/>
      <c r="E151" s="23"/>
      <c r="F151" s="23"/>
    </row>
    <row r="152" spans="2:6" s="20" customFormat="1">
      <c r="B152" s="23"/>
      <c r="C152" s="27"/>
      <c r="D152" s="23"/>
      <c r="E152" s="23"/>
      <c r="F152" s="23"/>
    </row>
    <row r="153" spans="2:6" s="20" customFormat="1">
      <c r="B153" s="26"/>
    </row>
    <row r="154" spans="2:6" s="20" customFormat="1" ht="15.75">
      <c r="B154" s="14"/>
    </row>
    <row r="155" spans="2:6" s="20" customFormat="1" ht="15.75">
      <c r="B155" s="14"/>
    </row>
    <row r="156" spans="2:6" s="20" customFormat="1" ht="15.75">
      <c r="B156" s="22"/>
    </row>
    <row r="157" spans="2:6" s="20" customFormat="1" ht="15.75">
      <c r="B157" s="22"/>
    </row>
    <row r="158" spans="2:6" s="20" customFormat="1" ht="15.75">
      <c r="B158" s="22"/>
    </row>
    <row r="159" spans="2:6" s="20" customFormat="1" ht="15.75">
      <c r="B159" s="22"/>
    </row>
    <row r="160" spans="2:6" s="20" customFormat="1">
      <c r="B160" s="23"/>
      <c r="C160" s="23"/>
      <c r="D160" s="23"/>
      <c r="E160" s="23"/>
      <c r="F160" s="23"/>
    </row>
    <row r="161" spans="2:6" s="20" customFormat="1">
      <c r="B161" s="23"/>
      <c r="C161" s="23"/>
      <c r="D161" s="23"/>
      <c r="E161" s="23"/>
      <c r="F161" s="23"/>
    </row>
    <row r="162" spans="2:6" s="20" customFormat="1">
      <c r="B162" s="23"/>
      <c r="C162" s="23"/>
      <c r="D162" s="23"/>
      <c r="E162" s="23"/>
      <c r="F162" s="23"/>
    </row>
    <row r="163" spans="2:6" s="20" customFormat="1">
      <c r="B163" s="23"/>
      <c r="C163" s="23"/>
      <c r="D163" s="23"/>
      <c r="E163" s="23"/>
      <c r="F163" s="23"/>
    </row>
    <row r="164" spans="2:6" s="20" customFormat="1">
      <c r="B164" s="23"/>
      <c r="C164" s="27"/>
      <c r="D164" s="23"/>
      <c r="E164" s="23"/>
      <c r="F164" s="23"/>
    </row>
    <row r="165" spans="2:6" s="20" customFormat="1">
      <c r="B165" s="26"/>
    </row>
    <row r="166" spans="2:6" s="20" customFormat="1" ht="15.75">
      <c r="B166" s="14"/>
    </row>
    <row r="167" spans="2:6" s="20" customFormat="1" ht="15.75">
      <c r="B167" s="14"/>
    </row>
    <row r="168" spans="2:6" s="20" customFormat="1" ht="15.75">
      <c r="B168" s="14"/>
    </row>
    <row r="169" spans="2:6" s="20" customFormat="1" ht="15.75">
      <c r="B169" s="22"/>
    </row>
    <row r="170" spans="2:6" s="20" customFormat="1" ht="15.75">
      <c r="B170" s="22"/>
    </row>
    <row r="171" spans="2:6" s="20" customFormat="1">
      <c r="B171" s="26"/>
    </row>
    <row r="172" spans="2:6" s="20" customFormat="1">
      <c r="B172" s="23"/>
      <c r="C172" s="23"/>
      <c r="D172" s="23"/>
      <c r="E172" s="23"/>
      <c r="F172" s="23"/>
    </row>
    <row r="173" spans="2:6" s="20" customFormat="1">
      <c r="B173" s="23"/>
      <c r="C173" s="23"/>
      <c r="D173" s="23"/>
      <c r="E173" s="23"/>
      <c r="F173" s="23"/>
    </row>
    <row r="174" spans="2:6" s="20" customFormat="1">
      <c r="B174" s="23"/>
      <c r="C174" s="23"/>
      <c r="D174" s="23"/>
      <c r="E174" s="23"/>
      <c r="F174" s="23"/>
    </row>
    <row r="175" spans="2:6" s="20" customFormat="1">
      <c r="B175" s="23"/>
      <c r="C175" s="23"/>
      <c r="D175" s="23"/>
      <c r="E175" s="23"/>
      <c r="F175" s="23"/>
    </row>
    <row r="176" spans="2:6" s="20" customFormat="1">
      <c r="B176" s="23"/>
      <c r="C176" s="27"/>
      <c r="D176" s="23"/>
      <c r="E176" s="23"/>
      <c r="F176" s="23"/>
    </row>
    <row r="177" spans="2:7" s="20" customFormat="1">
      <c r="B177" s="26"/>
    </row>
    <row r="178" spans="2:7" s="20" customFormat="1" ht="15.75">
      <c r="B178" s="14"/>
    </row>
    <row r="179" spans="2:7" s="20" customFormat="1" ht="15.75">
      <c r="B179" s="22"/>
    </row>
    <row r="180" spans="2:7" s="20" customFormat="1" ht="15.75">
      <c r="B180" s="22"/>
    </row>
    <row r="181" spans="2:7" s="20" customFormat="1" ht="15.75">
      <c r="B181" s="22"/>
    </row>
    <row r="182" spans="2:7" s="20" customFormat="1" ht="15.75">
      <c r="B182" s="22"/>
    </row>
    <row r="183" spans="2:7" s="20" customFormat="1" ht="15.75">
      <c r="B183" s="14"/>
    </row>
    <row r="184" spans="2:7" s="20" customFormat="1">
      <c r="B184" s="26"/>
    </row>
    <row r="185" spans="2:7" s="20" customFormat="1">
      <c r="B185" s="23"/>
      <c r="C185" s="23"/>
      <c r="D185" s="23"/>
      <c r="E185" s="23"/>
      <c r="F185" s="23"/>
      <c r="G185" s="23"/>
    </row>
    <row r="186" spans="2:7" s="20" customFormat="1">
      <c r="B186" s="23"/>
      <c r="C186" s="23"/>
      <c r="D186" s="23"/>
      <c r="E186" s="23"/>
      <c r="F186" s="23"/>
      <c r="G186" s="23"/>
    </row>
    <row r="187" spans="2:7" s="20" customFormat="1">
      <c r="B187" s="23"/>
      <c r="C187" s="23"/>
      <c r="D187" s="23"/>
      <c r="E187" s="23"/>
      <c r="F187" s="23"/>
      <c r="G187" s="23"/>
    </row>
    <row r="188" spans="2:7" s="20" customFormat="1">
      <c r="B188" s="23"/>
      <c r="C188" s="23"/>
      <c r="D188" s="23"/>
      <c r="E188" s="23"/>
      <c r="F188" s="23"/>
      <c r="G188" s="23"/>
    </row>
    <row r="189" spans="2:7" s="20" customFormat="1">
      <c r="B189" s="23"/>
      <c r="C189" s="27"/>
      <c r="D189" s="23"/>
      <c r="E189" s="23"/>
      <c r="F189" s="23"/>
      <c r="G189" s="23"/>
    </row>
    <row r="190" spans="2:7" s="20" customFormat="1">
      <c r="B190" s="26"/>
    </row>
    <row r="191" spans="2:7" s="20" customFormat="1" ht="15.75">
      <c r="B191" s="14"/>
    </row>
    <row r="192" spans="2:7" s="20" customFormat="1" ht="15.75">
      <c r="B192" s="14"/>
    </row>
    <row r="193" spans="2:7" s="20" customFormat="1">
      <c r="B193" s="23"/>
      <c r="C193" s="23"/>
      <c r="D193" s="23"/>
      <c r="E193" s="23"/>
      <c r="F193" s="23"/>
    </row>
    <row r="194" spans="2:7" s="20" customFormat="1">
      <c r="B194" s="23"/>
      <c r="C194" s="23"/>
      <c r="D194" s="23"/>
      <c r="E194" s="23"/>
      <c r="F194" s="23"/>
    </row>
    <row r="195" spans="2:7" s="20" customFormat="1">
      <c r="B195" s="23"/>
      <c r="C195" s="23"/>
      <c r="D195" s="23"/>
      <c r="E195" s="23"/>
      <c r="F195" s="23"/>
    </row>
    <row r="196" spans="2:7" s="20" customFormat="1">
      <c r="B196" s="23"/>
      <c r="C196" s="23"/>
      <c r="D196" s="23"/>
      <c r="E196" s="23"/>
      <c r="F196" s="23"/>
    </row>
    <row r="197" spans="2:7" s="20" customFormat="1">
      <c r="B197" s="23"/>
      <c r="C197" s="27"/>
      <c r="D197" s="23"/>
      <c r="E197" s="23"/>
      <c r="F197" s="23"/>
    </row>
    <row r="198" spans="2:7" s="20" customFormat="1">
      <c r="B198" s="26"/>
    </row>
    <row r="199" spans="2:7" s="20" customFormat="1" ht="15.75">
      <c r="B199" s="14"/>
    </row>
    <row r="200" spans="2:7" s="20" customFormat="1">
      <c r="B200" s="30"/>
    </row>
    <row r="201" spans="2:7" s="20" customFormat="1">
      <c r="B201" s="23"/>
      <c r="C201" s="23"/>
      <c r="D201" s="23"/>
      <c r="E201" s="23"/>
      <c r="F201" s="23"/>
      <c r="G201" s="23"/>
    </row>
    <row r="202" spans="2:7" s="20" customFormat="1">
      <c r="B202" s="23"/>
      <c r="C202" s="23"/>
      <c r="D202" s="23"/>
      <c r="E202" s="23"/>
      <c r="F202" s="23"/>
      <c r="G202" s="23"/>
    </row>
    <row r="203" spans="2:7" s="20" customFormat="1">
      <c r="B203" s="23"/>
      <c r="C203" s="23"/>
      <c r="D203" s="23"/>
      <c r="E203" s="23"/>
      <c r="F203" s="23"/>
      <c r="G203" s="23"/>
    </row>
    <row r="204" spans="2:7" s="20" customFormat="1">
      <c r="B204" s="23"/>
      <c r="C204" s="23"/>
      <c r="D204" s="23"/>
      <c r="E204" s="23"/>
      <c r="F204" s="23"/>
      <c r="G204" s="23"/>
    </row>
    <row r="205" spans="2:7" s="20" customFormat="1">
      <c r="B205" s="23"/>
      <c r="C205" s="27"/>
      <c r="D205" s="23"/>
      <c r="E205" s="23"/>
      <c r="F205" s="23"/>
      <c r="G205" s="23"/>
    </row>
    <row r="206" spans="2:7" s="20" customFormat="1">
      <c r="B206" s="26"/>
    </row>
    <row r="207" spans="2:7" s="20" customFormat="1" ht="15.75">
      <c r="B207" s="14"/>
    </row>
    <row r="208" spans="2:7" s="20" customFormat="1" ht="15.75">
      <c r="B208" s="22"/>
    </row>
    <row r="209" spans="2:6" s="20" customFormat="1">
      <c r="B209" s="23"/>
      <c r="C209" s="23"/>
      <c r="D209" s="23"/>
      <c r="E209" s="23"/>
      <c r="F209" s="23"/>
    </row>
    <row r="210" spans="2:6" s="20" customFormat="1">
      <c r="B210" s="23"/>
      <c r="C210" s="23"/>
      <c r="D210" s="23"/>
      <c r="E210" s="23"/>
      <c r="F210" s="23"/>
    </row>
    <row r="211" spans="2:6" s="20" customFormat="1">
      <c r="B211" s="23"/>
      <c r="C211" s="23"/>
      <c r="D211" s="23"/>
      <c r="E211" s="23"/>
      <c r="F211" s="23"/>
    </row>
    <row r="212" spans="2:6" s="20" customFormat="1">
      <c r="B212" s="23"/>
      <c r="C212" s="23"/>
      <c r="D212" s="23"/>
      <c r="E212" s="23"/>
      <c r="F212" s="23"/>
    </row>
    <row r="213" spans="2:6" s="20" customFormat="1">
      <c r="B213" s="23"/>
      <c r="C213" s="27"/>
      <c r="D213" s="23"/>
      <c r="E213" s="23"/>
      <c r="F213" s="23"/>
    </row>
    <row r="214" spans="2:6" s="20" customFormat="1">
      <c r="B214" s="26"/>
    </row>
    <row r="215" spans="2:6" s="20" customFormat="1" ht="15.75">
      <c r="B215" s="14"/>
    </row>
    <row r="216" spans="2:6" s="20" customFormat="1" ht="15.75">
      <c r="B216" s="14"/>
    </row>
    <row r="217" spans="2:6" s="20" customFormat="1">
      <c r="B217" s="26"/>
    </row>
    <row r="218" spans="2:6" s="20" customFormat="1">
      <c r="B218" s="23"/>
      <c r="C218" s="23"/>
      <c r="D218" s="23"/>
      <c r="E218" s="23"/>
      <c r="F218" s="23"/>
    </row>
    <row r="219" spans="2:6" s="20" customFormat="1">
      <c r="B219" s="23"/>
      <c r="C219" s="23"/>
      <c r="D219" s="23"/>
      <c r="E219" s="23"/>
      <c r="F219" s="23"/>
    </row>
    <row r="220" spans="2:6" s="20" customFormat="1">
      <c r="B220" s="23"/>
      <c r="C220" s="23"/>
      <c r="D220" s="23"/>
      <c r="E220" s="23"/>
      <c r="F220" s="23"/>
    </row>
    <row r="221" spans="2:6" s="20" customFormat="1">
      <c r="B221" s="23"/>
      <c r="C221" s="23"/>
      <c r="D221" s="23"/>
      <c r="E221" s="23"/>
      <c r="F221" s="23"/>
    </row>
    <row r="222" spans="2:6" s="20" customFormat="1">
      <c r="B222" s="23"/>
      <c r="C222" s="27"/>
      <c r="D222" s="23"/>
      <c r="E222" s="23"/>
      <c r="F222" s="23"/>
    </row>
    <row r="223" spans="2:6" s="20" customFormat="1">
      <c r="B223" s="26"/>
    </row>
    <row r="224" spans="2:6" s="20" customFormat="1" ht="15.75">
      <c r="B224" s="14"/>
    </row>
    <row r="225" spans="2:6" s="20" customFormat="1" ht="15.75">
      <c r="B225" s="14"/>
    </row>
    <row r="226" spans="2:6" s="20" customFormat="1">
      <c r="B226" s="23"/>
      <c r="C226" s="23"/>
      <c r="D226" s="23"/>
      <c r="E226" s="23"/>
    </row>
    <row r="227" spans="2:6" s="20" customFormat="1">
      <c r="B227" s="23"/>
      <c r="C227" s="23"/>
      <c r="D227" s="23"/>
      <c r="E227" s="23"/>
    </row>
    <row r="228" spans="2:6" s="20" customFormat="1">
      <c r="B228" s="23"/>
      <c r="C228" s="23"/>
      <c r="D228" s="23"/>
      <c r="E228" s="23"/>
    </row>
    <row r="229" spans="2:6" s="20" customFormat="1">
      <c r="B229" s="23"/>
      <c r="C229" s="23"/>
      <c r="D229" s="23"/>
      <c r="E229" s="23"/>
    </row>
    <row r="230" spans="2:6" s="20" customFormat="1">
      <c r="B230" s="23"/>
      <c r="C230" s="27"/>
      <c r="D230" s="23"/>
      <c r="E230" s="23"/>
    </row>
    <row r="231" spans="2:6" s="20" customFormat="1">
      <c r="B231" s="26"/>
    </row>
    <row r="232" spans="2:6" s="20" customFormat="1" ht="15.75">
      <c r="B232" s="14"/>
    </row>
    <row r="233" spans="2:6" s="20" customFormat="1" ht="15.75">
      <c r="B233" s="14"/>
    </row>
    <row r="234" spans="2:6" s="20" customFormat="1">
      <c r="B234" s="26"/>
    </row>
    <row r="235" spans="2:6" s="20" customFormat="1">
      <c r="B235" s="23"/>
      <c r="C235" s="23"/>
      <c r="D235" s="23"/>
      <c r="E235" s="23"/>
      <c r="F235" s="23"/>
    </row>
    <row r="236" spans="2:6" s="20" customFormat="1">
      <c r="B236" s="23"/>
      <c r="C236" s="23"/>
      <c r="D236" s="23"/>
      <c r="E236" s="23"/>
      <c r="F236" s="23"/>
    </row>
    <row r="237" spans="2:6" s="20" customFormat="1">
      <c r="B237" s="23"/>
      <c r="C237" s="23"/>
      <c r="D237" s="23"/>
      <c r="E237" s="23"/>
      <c r="F237" s="23"/>
    </row>
    <row r="238" spans="2:6" s="20" customFormat="1">
      <c r="B238" s="23"/>
      <c r="C238" s="23"/>
      <c r="D238" s="23"/>
      <c r="E238" s="23"/>
      <c r="F238" s="23"/>
    </row>
    <row r="239" spans="2:6" s="20" customFormat="1">
      <c r="B239" s="23"/>
      <c r="C239" s="27"/>
      <c r="D239" s="23"/>
      <c r="E239" s="23"/>
      <c r="F239" s="23"/>
    </row>
    <row r="240" spans="2:6" s="20" customFormat="1">
      <c r="B240" s="32"/>
    </row>
    <row r="241" spans="2:2" s="20" customFormat="1">
      <c r="B241" s="32"/>
    </row>
    <row r="242" spans="2:2" s="20" customFormat="1">
      <c r="B242" s="10"/>
    </row>
    <row r="243" spans="2:2" s="20" customFormat="1"/>
    <row r="244" spans="2:2" s="20" customFormat="1"/>
    <row r="245" spans="2:2" s="20" customFormat="1"/>
    <row r="246" spans="2:2" s="20" customFormat="1"/>
    <row r="247" spans="2:2" s="20" customFormat="1"/>
    <row r="248" spans="2:2" s="20" customFormat="1"/>
    <row r="249" spans="2:2" s="20" customFormat="1"/>
    <row r="250" spans="2:2" s="20" customFormat="1"/>
    <row r="251" spans="2:2" s="20" customFormat="1"/>
    <row r="252" spans="2:2" s="20" customFormat="1"/>
    <row r="253" spans="2:2" s="20" customFormat="1"/>
    <row r="254" spans="2:2" s="20" customFormat="1"/>
    <row r="255" spans="2:2" s="20" customFormat="1"/>
    <row r="256" spans="2:2" s="20" customFormat="1"/>
    <row r="257" s="20" customFormat="1"/>
    <row r="258" s="20" customFormat="1"/>
    <row r="259" s="20" customFormat="1"/>
    <row r="260" s="20" customFormat="1"/>
    <row r="261" s="20" customFormat="1"/>
    <row r="262" s="20" customFormat="1"/>
    <row r="263" s="20" customFormat="1"/>
    <row r="264" s="20" customFormat="1"/>
    <row r="265" s="20" customFormat="1"/>
    <row r="266" s="20" customFormat="1"/>
    <row r="267" s="20" customFormat="1"/>
    <row r="268" s="20" customFormat="1"/>
    <row r="269" s="20" customFormat="1"/>
    <row r="270" s="20" customFormat="1"/>
    <row r="271" s="20" customFormat="1"/>
    <row r="272" s="20" customFormat="1"/>
    <row r="273" s="20" customFormat="1"/>
    <row r="274" s="20" customFormat="1"/>
    <row r="275" s="20" customFormat="1"/>
    <row r="276" s="20" customFormat="1"/>
    <row r="277" s="20" customFormat="1"/>
    <row r="278" s="20" customFormat="1"/>
    <row r="279" s="20" customFormat="1"/>
    <row r="280" s="20" customFormat="1"/>
    <row r="281" s="20" customFormat="1"/>
    <row r="282" s="20" customFormat="1"/>
    <row r="283" s="20" customFormat="1"/>
    <row r="284" s="20" customFormat="1"/>
    <row r="285" s="20" customFormat="1"/>
    <row r="286" s="20" customFormat="1"/>
    <row r="287" s="20" customFormat="1"/>
  </sheetData>
  <mergeCells count="35">
    <mergeCell ref="B113:B114"/>
    <mergeCell ref="D113:D114"/>
    <mergeCell ref="E113:E114"/>
    <mergeCell ref="B2:D2"/>
    <mergeCell ref="B3:D3"/>
    <mergeCell ref="B5:D5"/>
    <mergeCell ref="B23:D23"/>
    <mergeCell ref="B24:D24"/>
    <mergeCell ref="B25:D25"/>
    <mergeCell ref="B26:D26"/>
    <mergeCell ref="B27:D27"/>
    <mergeCell ref="B28:D28"/>
    <mergeCell ref="B29:D29"/>
    <mergeCell ref="B41:D41"/>
    <mergeCell ref="B37:D37"/>
    <mergeCell ref="B31:D31"/>
    <mergeCell ref="B108:B109"/>
    <mergeCell ref="D108:D109"/>
    <mergeCell ref="E108:E109"/>
    <mergeCell ref="B68:B70"/>
    <mergeCell ref="C68:C70"/>
    <mergeCell ref="D68:D70"/>
    <mergeCell ref="E68:H68"/>
    <mergeCell ref="B4:D4"/>
    <mergeCell ref="K68:K70"/>
    <mergeCell ref="E69:E70"/>
    <mergeCell ref="F69:H69"/>
    <mergeCell ref="B75:C75"/>
    <mergeCell ref="I68:I70"/>
    <mergeCell ref="J68:J70"/>
    <mergeCell ref="B30:D30"/>
    <mergeCell ref="B32:D32"/>
    <mergeCell ref="B33:D33"/>
    <mergeCell ref="B35:D35"/>
    <mergeCell ref="B36:D36"/>
  </mergeCells>
  <pageMargins left="0.98425196850393704" right="0.47244094488188981" top="0.47244094488188981" bottom="0.47244094488188981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8</vt:i4>
      </vt:variant>
    </vt:vector>
  </HeadingPairs>
  <TitlesOfParts>
    <vt:vector size="15" baseType="lpstr">
      <vt:lpstr>титул</vt:lpstr>
      <vt:lpstr>1, 2 раздел</vt:lpstr>
      <vt:lpstr>р.3 2017</vt:lpstr>
      <vt:lpstr>р.3 2018</vt:lpstr>
      <vt:lpstr>р.3 2019</vt:lpstr>
      <vt:lpstr>р.3.1</vt:lpstr>
      <vt:lpstr>р. 4, 5</vt:lpstr>
      <vt:lpstr>'р.3 2017'!Заголовки_для_печати</vt:lpstr>
      <vt:lpstr>'р.3 2018'!Заголовки_для_печати</vt:lpstr>
      <vt:lpstr>'р.3 2019'!Заголовки_для_печати</vt:lpstr>
      <vt:lpstr>'р. 4, 5'!Область_печати</vt:lpstr>
      <vt:lpstr>'р.3 2017'!Область_печати</vt:lpstr>
      <vt:lpstr>'р.3 2018'!Область_печати</vt:lpstr>
      <vt:lpstr>'р.3 2019'!Область_печати</vt:lpstr>
      <vt:lpstr>р.3.1!Область_печати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Deminov Sergey</dc:creator>
  <cp:lastModifiedBy>User</cp:lastModifiedBy>
  <cp:lastPrinted>2017-02-06T06:14:44Z</cp:lastPrinted>
  <dcterms:created xsi:type="dcterms:W3CDTF">2016-12-19T01:59:27Z</dcterms:created>
  <dcterms:modified xsi:type="dcterms:W3CDTF">2017-03-28T02:04:50Z</dcterms:modified>
</cp:coreProperties>
</file>